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iểu đồ Gantt" sheetId="1" r:id="rId3"/>
    <sheet state="visible" name="Template_WEB" sheetId="2" r:id="rId4"/>
    <sheet state="visible" name="build_mindmap" sheetId="3" r:id="rId5"/>
    <sheet state="visible" name="Database design" sheetId="4" r:id="rId6"/>
    <sheet state="visible" name="outPut1_data_GSheet" sheetId="5" r:id="rId7"/>
    <sheet state="visible" name="Trang tính4" sheetId="6" r:id="rId8"/>
    <sheet state="visible" name="OutPut2_data_GSheet_Home" sheetId="7" r:id="rId9"/>
  </sheets>
  <definedNames>
    <definedName hidden="1" localSheetId="4" name="_xlnm._FilterDatabase">outPut1_data_GSheet!$A$3:$S$611</definedName>
    <definedName hidden="1" localSheetId="4" name="Z_711F0E29_ED10_4C0A_978F_BD34458CC37B_.wvu.FilterData">outPut1_data_GSheet!$A$3:$X$611</definedName>
    <definedName hidden="1" localSheetId="4" name="Z_718892B6_C781_45AB_80AA_87EFD5DD9734_.wvu.FilterData">outPut1_data_GSheet!$A$3:$M$198</definedName>
  </definedNames>
  <calcPr/>
  <customWorkbookViews>
    <customWorkbookView activeSheetId="0" maximized="1" windowHeight="0" windowWidth="0" guid="{711F0E29-ED10-4C0A-978F-BD34458CC37B}" name="Bộ lọc 1"/>
    <customWorkbookView activeSheetId="0" maximized="1" windowHeight="0" windowWidth="0" guid="{718892B6-C781-45AB-80AA-87EFD5DD9734}" name="Bộ lọc 2"/>
  </customWorkbookViews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D48">
      <text>
        <t xml:space="preserve">hoan đổ data vào
	-le truyen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A30">
      <text>
        <t xml:space="preserve">Per_Rate_1
	-le truyen</t>
      </text>
    </comment>
    <comment authorId="0" ref="C41">
      <text>
        <t xml:space="preserve">Thang điểm - RP &gt; 5,3 thoả điều kiện hệ thống
	-le truyen</t>
      </text>
    </comment>
    <comment authorId="0" ref="C34">
      <text>
        <t xml:space="preserve">%D+ lớn hơn 0,87% thoả điều kiện mua của hệ thống
	-le truyen</t>
      </text>
    </comment>
  </commentList>
</comments>
</file>

<file path=xl/sharedStrings.xml><?xml version="1.0" encoding="utf-8"?>
<sst xmlns="http://schemas.openxmlformats.org/spreadsheetml/2006/main" count="4995" uniqueCount="1363">
  <si>
    <t>MẪU BIỂU ĐỒ GANTT</t>
  </si>
  <si>
    <t>Mẹo sử dụng Smartsheet ➜</t>
  </si>
  <si>
    <t>Lịch trình trực quan của biểu đồ Gantt cho phép bạn xem chi tiết mỗi công việc cũng như các phần thuộc về dự án.</t>
  </si>
  <si>
    <t>TIÊU ĐỀ DỰ ÁN</t>
  </si>
  <si>
    <t>Website phần mềm &amp; App mobile</t>
  </si>
  <si>
    <t>TÊN CÔNG TY</t>
  </si>
  <si>
    <t>CIEtrading.com</t>
  </si>
  <si>
    <t>NGƯỜI QUẢN LÝ DỰ ÁN</t>
  </si>
  <si>
    <t>[Tên người quản lý dự án]</t>
  </si>
  <si>
    <t>NGÀY</t>
  </si>
  <si>
    <t>SỐ CẤU TRÚC PHÂN CHIA CÔNG VIỆC (WBS)</t>
  </si>
  <si>
    <t>TIÊU ĐỀ CÔNG VIỆC</t>
  </si>
  <si>
    <t>NGƯỜI 
PHỤ TRÁCH 
CÔNG VIỆC</t>
  </si>
  <si>
    <t>NGÀY BẮT 
ĐẦU</t>
  </si>
  <si>
    <t>NGÀY ĐẾN 
HẠN</t>
  </si>
  <si>
    <t>THỜI 
GIAN</t>
  </si>
  <si>
    <t>PHẦN TRĂM CÔNG VIỆC HOÀN THÀNH</t>
  </si>
  <si>
    <t>GIAI ĐOẠN 1</t>
  </si>
  <si>
    <t>GIAI ĐOẠN 2</t>
  </si>
  <si>
    <t>GIAI ĐOẠN 3</t>
  </si>
  <si>
    <t>GIAI ĐOẠN 4</t>
  </si>
  <si>
    <t>T2</t>
  </si>
  <si>
    <t>T3</t>
  </si>
  <si>
    <t>T4</t>
  </si>
  <si>
    <t>T5</t>
  </si>
  <si>
    <t>T6</t>
  </si>
  <si>
    <t>T7</t>
  </si>
  <si>
    <t>CN</t>
  </si>
  <si>
    <t>Hạng mục công việc cần làm</t>
  </si>
  <si>
    <t>bg= bắt đầu</t>
  </si>
  <si>
    <t>dl=dealine</t>
  </si>
  <si>
    <t>28/05</t>
  </si>
  <si>
    <t>Database</t>
  </si>
  <si>
    <t>Hoan&amp;Dũng</t>
  </si>
  <si>
    <t>bg</t>
  </si>
  <si>
    <t>?</t>
  </si>
  <si>
    <t>dl</t>
  </si>
  <si>
    <t>1.2</t>
  </si>
  <si>
    <t>Giao diện web</t>
  </si>
  <si>
    <t>Truyền</t>
  </si>
  <si>
    <t>Buid quy trình, hệ thống làm việc</t>
  </si>
  <si>
    <t>Sử dụng github để quản lý dự án</t>
  </si>
  <si>
    <t>review code</t>
  </si>
  <si>
    <t>tester</t>
  </si>
  <si>
    <t>1.4</t>
  </si>
  <si>
    <t>Triển khai&amp;giám sát công việc</t>
  </si>
  <si>
    <t>Hỗ trợ</t>
  </si>
  <si>
    <t>Truyền&amp;Hải</t>
  </si>
  <si>
    <t>1.6</t>
  </si>
  <si>
    <t>Tim hiểu dự án</t>
  </si>
  <si>
    <t>Dũng&amp;Hải</t>
  </si>
  <si>
    <t>Share option cổ phần</t>
  </si>
  <si>
    <t xml:space="preserve">Họp đánh giá </t>
  </si>
  <si>
    <t>Website</t>
  </si>
  <si>
    <t>A Dũng_Hải</t>
  </si>
  <si>
    <t>template</t>
  </si>
  <si>
    <t>Hải&amp;Truyền</t>
  </si>
  <si>
    <t>dự trù tp 1</t>
  </si>
  <si>
    <t>dự trù tp 2</t>
  </si>
  <si>
    <t>dự trù tp 3</t>
  </si>
  <si>
    <t>dự trù tp 4</t>
  </si>
  <si>
    <t>dự trù tp 5</t>
  </si>
  <si>
    <t>dự trù tp 6</t>
  </si>
  <si>
    <t>function Home</t>
  </si>
  <si>
    <t>anh dũng hoạch đinnh</t>
  </si>
  <si>
    <t>funtion Products</t>
  </si>
  <si>
    <t>funtion Data Pro++</t>
  </si>
  <si>
    <t>funtion suport_chat box</t>
  </si>
  <si>
    <t>funtion User&amp;login</t>
  </si>
  <si>
    <t>funtion Customer</t>
  </si>
  <si>
    <t>funtion blog/bài viết</t>
  </si>
  <si>
    <t>funtion chart</t>
  </si>
  <si>
    <t>funtion danh mục</t>
  </si>
  <si>
    <t>funtion thông báo khuyến nghị</t>
  </si>
  <si>
    <t>funtion admin</t>
  </si>
  <si>
    <t>2.13</t>
  </si>
  <si>
    <t>Dũng</t>
  </si>
  <si>
    <t>2.14</t>
  </si>
  <si>
    <t>Check</t>
  </si>
  <si>
    <t>Truyền&amp;Dũng</t>
  </si>
  <si>
    <t>2.15</t>
  </si>
  <si>
    <t>Nội dung</t>
  </si>
  <si>
    <t>Truyền&amp;Chương</t>
  </si>
  <si>
    <t>2.16</t>
  </si>
  <si>
    <t>funtion cổ phiếu</t>
  </si>
  <si>
    <t>App Mobile</t>
  </si>
  <si>
    <t>3.1</t>
  </si>
  <si>
    <t>Fix data đồng bộ Lọc 1. và data danh mục của cổ phiếu</t>
  </si>
  <si>
    <t>3.2</t>
  </si>
  <si>
    <t>Funtion +/_giá &amp; %giá cho cổ phiếu ở tất cả các bảng lọc và danh mục</t>
  </si>
  <si>
    <t>3.3</t>
  </si>
  <si>
    <t>Funtion lãi/lỗ tổng của danh mục sở hữu</t>
  </si>
  <si>
    <t>3.4</t>
  </si>
  <si>
    <t>funtion thông báo cho danh mục</t>
  </si>
  <si>
    <t>3.5</t>
  </si>
  <si>
    <t>hoàn thiện bài viết tin tức</t>
  </si>
  <si>
    <t>3.6</t>
  </si>
  <si>
    <t>3.7</t>
  </si>
  <si>
    <t>3.8</t>
  </si>
  <si>
    <t>3.9</t>
  </si>
  <si>
    <t>3.10</t>
  </si>
  <si>
    <t>3.11</t>
  </si>
  <si>
    <t>Truyền%Hoan</t>
  </si>
  <si>
    <t>Total Đánh giá</t>
  </si>
  <si>
    <t>Thời gian làm việc</t>
  </si>
  <si>
    <t>Sourecode</t>
  </si>
  <si>
    <t>Đánh giá riêng</t>
  </si>
  <si>
    <t>Hiệu quả của dự án % thực hiện công việc</t>
  </si>
  <si>
    <r>
      <rPr/>
      <t xml:space="preserve">temaplate tham khaor: </t>
    </r>
    <r>
      <rPr>
        <color rgb="FF1155CC"/>
        <u/>
      </rPr>
      <t>https://www.mindmeister.com/mm/signup/basic?return_to=https%3A%2F%2Fwww.mindmeister.com</t>
    </r>
  </si>
  <si>
    <t>Hạng mục web cần triền khai</t>
  </si>
  <si>
    <t>1.</t>
  </si>
  <si>
    <t>Đăng nhập/đăng ký</t>
  </si>
  <si>
    <t>User</t>
  </si>
  <si>
    <t>ID</t>
  </si>
  <si>
    <t xml:space="preserve">Data Pro++ </t>
  </si>
  <si>
    <t>Product</t>
  </si>
  <si>
    <t>Solutions</t>
  </si>
  <si>
    <t>Pricing</t>
  </si>
  <si>
    <t>Blogs</t>
  </si>
  <si>
    <t>Support</t>
  </si>
  <si>
    <t>Name</t>
  </si>
  <si>
    <t>Email</t>
  </si>
  <si>
    <t>Password</t>
  </si>
  <si>
    <t>Mobile</t>
  </si>
  <si>
    <t>....</t>
  </si>
  <si>
    <r>
      <rPr/>
      <t xml:space="preserve">template tham khảo: </t>
    </r>
    <r>
      <rPr>
        <color rgb="FF1155CC"/>
        <u/>
      </rPr>
      <t>sheetgo.com</t>
    </r>
  </si>
  <si>
    <t>2.</t>
  </si>
  <si>
    <t>HOME</t>
  </si>
  <si>
    <t>Data Pro++</t>
  </si>
  <si>
    <t>Biểu đồ VNindex</t>
  </si>
  <si>
    <t>chart</t>
  </si>
  <si>
    <t>Biểu đồ VN30</t>
  </si>
  <si>
    <t>tăng giảm tác động Hose</t>
  </si>
  <si>
    <t>Top 10 cổ phiếu</t>
  </si>
  <si>
    <t>vn30</t>
  </si>
  <si>
    <t>Vnindex</t>
  </si>
  <si>
    <t>Hnx</t>
  </si>
  <si>
    <t>Tìm kiếm mã</t>
  </si>
  <si>
    <t>Upcom</t>
  </si>
  <si>
    <t>tab_cổ phiếu</t>
  </si>
  <si>
    <t>tab_tìm kiếm</t>
  </si>
  <si>
    <t>table_Xếp hạng %DRP</t>
  </si>
  <si>
    <t>Table_Chart top 1 %DRP</t>
  </si>
  <si>
    <t>table_chart top 5 %DRP</t>
  </si>
  <si>
    <t>table_Tổng hợp danh sách CP</t>
  </si>
  <si>
    <t>value</t>
  </si>
  <si>
    <t>chart_thang điểm</t>
  </si>
  <si>
    <t>Table_thị trường</t>
  </si>
  <si>
    <t>Chart_%Xếp hạng lọc 1</t>
  </si>
  <si>
    <t>Chart_xác suất tăng giá</t>
  </si>
  <si>
    <t>Chart_nhóm ngành</t>
  </si>
  <si>
    <t>Table_tín hiệu mua %DRP</t>
  </si>
  <si>
    <t>Chart_thangdiem</t>
  </si>
  <si>
    <t>Table_top 50 thanh khoản</t>
  </si>
  <si>
    <t>Chart_thanh khoan</t>
  </si>
  <si>
    <t>Chart_ tích luỹ/phân phối</t>
  </si>
  <si>
    <t>table_%Xếp hạng lọc thị trường</t>
  </si>
  <si>
    <t>Chart_tỷ trọng nhóm ngành</t>
  </si>
  <si>
    <t>Chart_%D+ nhóm cổ phiếu</t>
  </si>
  <si>
    <t>Chart_phân loại giá trị theo %D+</t>
  </si>
  <si>
    <t>Table_ hệ thống đề xuất</t>
  </si>
  <si>
    <t>bài viết</t>
  </si>
  <si>
    <t>template tham khao:</t>
  </si>
  <si>
    <t>https://www.sheetgo.com/</t>
  </si>
  <si>
    <t>ALL share</t>
  </si>
  <si>
    <t>thông tin sản phẩm</t>
  </si>
  <si>
    <t>Pro++</t>
  </si>
  <si>
    <t>hướng dẫn</t>
  </si>
  <si>
    <t>VN30F1M</t>
  </si>
  <si>
    <t>Room Vip</t>
  </si>
  <si>
    <t>chính sách giá&amp;sản phẩm</t>
  </si>
  <si>
    <t>Trading chứng khoán</t>
  </si>
  <si>
    <t>bài viêt</t>
  </si>
  <si>
    <t>Quản lý quỹ đầu tư</t>
  </si>
  <si>
    <t>Tư vấn chứng khoán</t>
  </si>
  <si>
    <t>Quản lý cổ phiếu</t>
  </si>
  <si>
    <t>Workshop &amp; Coaching</t>
  </si>
  <si>
    <t>Data API</t>
  </si>
  <si>
    <t>Robo advisor 4.0</t>
  </si>
  <si>
    <t>menu_con</t>
  </si>
  <si>
    <t>Khuyến nghị</t>
  </si>
  <si>
    <t>catalory</t>
  </si>
  <si>
    <t>Nhân định Review</t>
  </si>
  <si>
    <t>tag</t>
  </si>
  <si>
    <t>Other</t>
  </si>
  <si>
    <t>ngày tạo</t>
  </si>
  <si>
    <t>trang</t>
  </si>
  <si>
    <t>chuẩn SEO</t>
  </si>
  <si>
    <t>layout trang Blogs</t>
  </si>
  <si>
    <t>4.0 chat box</t>
  </si>
  <si>
    <t>web</t>
  </si>
  <si>
    <t>facebook</t>
  </si>
  <si>
    <t>zalo</t>
  </si>
  <si>
    <t>telegram</t>
  </si>
  <si>
    <t>bài viết hướng dẫn</t>
  </si>
  <si>
    <r>
      <rPr>
        <b/>
        <i/>
      </rPr>
      <t>Cietrading:</t>
    </r>
    <r>
      <rPr/>
      <t xml:space="preserve"> Anh gì ơi quan tâm nhé</t>
    </r>
  </si>
  <si>
    <t>" Khuyến nghị MUA "</t>
  </si>
  <si>
    <t>mã cổ phiếu</t>
  </si>
  <si>
    <t>NVB</t>
  </si>
  <si>
    <t>Xem thêm ^</t>
  </si>
  <si>
    <r>
      <rPr>
        <b/>
        <sz val="8.0"/>
      </rPr>
      <t xml:space="preserve">NVB _ </t>
    </r>
    <r>
      <rPr>
        <b/>
        <color rgb="FF9900FF"/>
        <sz val="8.0"/>
      </rPr>
      <t>"1.MUA MỚI"</t>
    </r>
  </si>
  <si>
    <t>vol đồng thuận tăng giá (7,2)</t>
  </si>
  <si>
    <t>%D+ : 1,2%</t>
  </si>
  <si>
    <t>thang điểm: 7,2</t>
  </si>
  <si>
    <t>" Khuyến nghị Bán "</t>
  </si>
  <si>
    <t>BFC</t>
  </si>
  <si>
    <r>
      <rPr>
        <b/>
        <sz val="8.0"/>
      </rPr>
      <t xml:space="preserve">BFC _ </t>
    </r>
    <r>
      <rPr>
        <b/>
        <color rgb="FFE06666"/>
        <sz val="8.0"/>
      </rPr>
      <t>"Cảnh báo Bán"</t>
    </r>
  </si>
  <si>
    <t>footer</t>
  </si>
  <si>
    <t>Info Company&amp;Business</t>
  </si>
  <si>
    <t>About</t>
  </si>
  <si>
    <t>bài viết footer</t>
  </si>
  <si>
    <t>Thông tin công ty</t>
  </si>
  <si>
    <t>Tin tức</t>
  </si>
  <si>
    <t>Thông tin liên hệ</t>
  </si>
  <si>
    <t>Partners</t>
  </si>
  <si>
    <t>- Giới thiệu</t>
  </si>
  <si>
    <t>- Nhận định thị trường...</t>
  </si>
  <si>
    <t>truyenle.cie@gmail.com</t>
  </si>
  <si>
    <t>Social</t>
  </si>
  <si>
    <t>- Đối tác</t>
  </si>
  <si>
    <t>0868.81.89.68</t>
  </si>
  <si>
    <t>media</t>
  </si>
  <si>
    <t>- Social</t>
  </si>
  <si>
    <t>- Review cổ phiếu...</t>
  </si>
  <si>
    <t>49 Bùi Quang Là, P.12</t>
  </si>
  <si>
    <t>info other</t>
  </si>
  <si>
    <t>- Media</t>
  </si>
  <si>
    <t>Gò vấp, HCM</t>
  </si>
  <si>
    <t>Works With us</t>
  </si>
  <si>
    <t>- Tuyển dụng</t>
  </si>
  <si>
    <t>- Thông báo CIEtrading</t>
  </si>
  <si>
    <t>Việt Nam</t>
  </si>
  <si>
    <t>Chính sách hợp tác</t>
  </si>
  <si>
    <t>- Chính sách hợp tác</t>
  </si>
  <si>
    <t>Quy định&amp; Bảo mật</t>
  </si>
  <si>
    <t>- Quy định&amp;Bảo mật</t>
  </si>
  <si>
    <t>Hệ thống tín hiệu mua bán và quản lý danh mục cổ phiếu</t>
  </si>
  <si>
    <t>@ CIEtrading Analytics</t>
  </si>
  <si>
    <t>Customers_User</t>
  </si>
  <si>
    <t>id user</t>
  </si>
  <si>
    <t>id product</t>
  </si>
  <si>
    <t>dateline</t>
  </si>
  <si>
    <t>Họ và tên:</t>
  </si>
  <si>
    <t>Lê Huy Truyền</t>
  </si>
  <si>
    <t>info thanh toán payment</t>
  </si>
  <si>
    <t>Feedback</t>
  </si>
  <si>
    <t>Ngày sinh:</t>
  </si>
  <si>
    <t>id sales</t>
  </si>
  <si>
    <t>Email:</t>
  </si>
  <si>
    <t>SĐT:</t>
  </si>
  <si>
    <t>Xác thực SMS:</t>
  </si>
  <si>
    <t>Xác thưc</t>
  </si>
  <si>
    <t xml:space="preserve">   Xác thực Google Authenticator</t>
  </si>
  <si>
    <t>Cài đặt</t>
  </si>
  <si>
    <t>Mật khẩu:</t>
  </si>
  <si>
    <t>Lưu thay đổi</t>
  </si>
  <si>
    <t xml:space="preserve">   Trạng thái tài khoản:</t>
  </si>
  <si>
    <t xml:space="preserve">PRO++                       </t>
  </si>
  <si>
    <r>
      <rPr/>
      <t xml:space="preserve">    Số ngày sử dụng tài khoản   </t>
    </r>
    <r>
      <rPr>
        <b/>
      </rPr>
      <t>321 ngày</t>
    </r>
  </si>
  <si>
    <t xml:space="preserve">    Ngày đăng ký: 11/5/2021</t>
  </si>
  <si>
    <t xml:space="preserve">    Ngày hết hạn: 11/5/2022</t>
  </si>
  <si>
    <t>&gt;&gt;&gt;&gt;&gt;&gt;&gt;&gt; trang riêng cho phần "danh mục"</t>
  </si>
  <si>
    <t>&gt;&gt;&gt; header&amp;Footer</t>
  </si>
  <si>
    <t>&gt;&gt;&gt;&gt;admin phân quyền</t>
  </si>
  <si>
    <t>Danh mục</t>
  </si>
  <si>
    <t>&gt;&gt;&gt;&gt; Thông báo &amp; Khuyến nghị</t>
  </si>
  <si>
    <t>Danh mục theo dõi</t>
  </si>
  <si>
    <t>Danh mục đề xuất</t>
  </si>
  <si>
    <t>Tổng quan</t>
  </si>
  <si>
    <t>+7%</t>
  </si>
  <si>
    <r>
      <rPr>
        <b/>
        <color rgb="FF38761D"/>
      </rPr>
      <t>+51.251.111</t>
    </r>
    <r>
      <rPr/>
      <t xml:space="preserve"> VNĐ</t>
    </r>
  </si>
  <si>
    <t>CTS</t>
  </si>
  <si>
    <t>+5%</t>
  </si>
  <si>
    <t>-5%</t>
  </si>
  <si>
    <t>Per_NAV</t>
  </si>
  <si>
    <t>SHS</t>
  </si>
  <si>
    <t>+3%</t>
  </si>
  <si>
    <t>LPB</t>
  </si>
  <si>
    <t>+15%</t>
  </si>
  <si>
    <t>STB</t>
  </si>
  <si>
    <t>&lt;&lt;&lt;</t>
  </si>
  <si>
    <t xml:space="preserve">  Danh mục sở hữu</t>
  </si>
  <si>
    <t>&lt;</t>
  </si>
  <si>
    <t xml:space="preserve">   NVB</t>
  </si>
  <si>
    <t>1.Mua mới</t>
  </si>
  <si>
    <t xml:space="preserve">   Lãi/lỗ: 15.000.000 VND</t>
  </si>
  <si>
    <t>+25%</t>
  </si>
  <si>
    <t xml:space="preserve">   CTS</t>
  </si>
  <si>
    <t>1.Hold++</t>
  </si>
  <si>
    <t xml:space="preserve">   BFC</t>
  </si>
  <si>
    <t>Cảnh báo bán</t>
  </si>
  <si>
    <t xml:space="preserve">   Lãi/lỗ: -5.000.000 VND</t>
  </si>
  <si>
    <t xml:space="preserve">  Danh mục theo dõi</t>
  </si>
  <si>
    <t xml:space="preserve">  Danh mục 26/5 mua thăm dò</t>
  </si>
  <si>
    <t># [Mã cổ phiếu_ GoogleSheet](https://mm.tt/1912861755)</t>
  </si>
  <si>
    <t>- Giá</t>
  </si>
  <si>
    <t>- +/- giá 5 phiên</t>
  </si>
  <si>
    <t>- % +/_ giá</t>
  </si>
  <si>
    <t>- +/_ giá</t>
  </si>
  <si>
    <t>- MA3</t>
  </si>
  <si>
    <t>- MA5</t>
  </si>
  <si>
    <t>- MA10</t>
  </si>
  <si>
    <t>- VOL</t>
  </si>
  <si>
    <t>thuộc tính</t>
  </si>
  <si>
    <t>vol đồng thuận tăng giá</t>
  </si>
  <si>
    <t>vol đồng thuận giảm giá</t>
  </si>
  <si>
    <t>N/A</t>
  </si>
  <si>
    <t>- %xếp hạng</t>
  </si>
  <si>
    <t>id_lọc 1</t>
  </si>
  <si>
    <t>id_lọc 2</t>
  </si>
  <si>
    <t>- %D+</t>
  </si>
  <si>
    <t>- +/_ %D+</t>
  </si>
  <si>
    <t>- Number</t>
  </si>
  <si>
    <t>- Thuộc tính</t>
  </si>
  <si>
    <t>- Vi phạm trading</t>
  </si>
  <si>
    <t>- number</t>
  </si>
  <si>
    <t>- thuộc tính</t>
  </si>
  <si>
    <t>- Chỉ báo giá và volume</t>
  </si>
  <si>
    <t>- tín hiệu EMA %D+</t>
  </si>
  <si>
    <t>- trạng thái</t>
  </si>
  <si>
    <t>- thang điểm</t>
  </si>
  <si>
    <t>- Thang điểm</t>
  </si>
  <si>
    <t>- MA 3</t>
  </si>
  <si>
    <t>- Khuyến nghị</t>
  </si>
  <si>
    <t>- Sàn giao dịch</t>
  </si>
  <si>
    <t>- HSX</t>
  </si>
  <si>
    <t>- HNX</t>
  </si>
  <si>
    <t>- UPcom</t>
  </si>
  <si>
    <t>- Giá trị giao dịch</t>
  </si>
  <si>
    <t>- ngày</t>
  </si>
  <si>
    <t>- tuần</t>
  </si>
  <si>
    <t>- 2 tuần</t>
  </si>
  <si>
    <t>- FA</t>
  </si>
  <si>
    <t>- EPS</t>
  </si>
  <si>
    <t>- P/E</t>
  </si>
  <si>
    <t>- Nhóm ngành</t>
  </si>
  <si>
    <t>26 ngành</t>
  </si>
  <si>
    <t>EPS</t>
  </si>
  <si>
    <t>ROE</t>
  </si>
  <si>
    <t>P/E</t>
  </si>
  <si>
    <t>- thứ cấp 1</t>
  </si>
  <si>
    <t>- ....</t>
  </si>
  <si>
    <t>- Khối lượng cổ phiếu lưu hành</t>
  </si>
  <si>
    <t>- Vốn chủ sở hữu</t>
  </si>
  <si>
    <t>- Lợi nhuận năm</t>
  </si>
  <si>
    <t>- Lợi nhuận Quý</t>
  </si>
  <si>
    <t>- Định giá kỳ vọng</t>
  </si>
  <si>
    <t>- ROE</t>
  </si>
  <si>
    <t>- %F+</t>
  </si>
  <si>
    <t>- %DRP</t>
  </si>
  <si>
    <t>- Px_xác suất tăng giá</t>
  </si>
  <si>
    <t>- tăng/giảm %D+ 5 phiên</t>
  </si>
  <si>
    <t>- tăng/giảm Thang điểm 5 phiên</t>
  </si>
  <si>
    <t>- Top Xếp hạng bảng lọc 2</t>
  </si>
  <si>
    <t>- Top 50 cổ phiếu thanh khoản</t>
  </si>
  <si>
    <t>- Top tác động tích cực Vnindex</t>
  </si>
  <si>
    <t>- Top tác động tieu cực</t>
  </si>
  <si>
    <t>- Top đề xuất hệ thống</t>
  </si>
  <si>
    <t>- Top &amp;quot;cổ phiếu quan tâm&amp;quot;</t>
  </si>
  <si>
    <t>- Top theo dõi mua ngay</t>
  </si>
  <si>
    <t>- Top áp lực xả hàng</t>
  </si>
  <si>
    <t>- Top bật nền 10 phiên</t>
  </si>
  <si>
    <t>- Top Gom hàng - động thái bigboy</t>
  </si>
  <si>
    <t>- Top cạn volume</t>
  </si>
  <si>
    <t>- Top đảo chiều tăng giá test 5 phiên</t>
  </si>
  <si>
    <t>- Top tín hiệu mua %DRP</t>
  </si>
  <si>
    <t>- Thuộc tính phân loại khuyến nghị</t>
  </si>
  <si>
    <t>- Top Hàng sẵn mua thêm</t>
  </si>
  <si>
    <t>- Top danh sách tinns hiệu</t>
  </si>
  <si>
    <t>- Top N/A Quan sát</t>
  </si>
  <si>
    <t>- Top theo dõi chờ bật nền giá mua 5 phiên</t>
  </si>
  <si>
    <t>- Top Vi Phạm trading &amp;lt;0 - (khuyến nghị:</t>
  </si>
  <si>
    <t>bán 1/2; bán 1/3; bán hết)</t>
  </si>
  <si>
    <t>- Top vol đồng thuận tăng giá - (khuyến</t>
  </si>
  <si>
    <t>nghị: mua mới; mua thăm dò; hold; na++</t>
  </si>
  <si>
    <t>- Thuộc tính Trading</t>
  </si>
  <si>
    <t>- Hỗ trợ giá</t>
  </si>
  <si>
    <t>- hỗ trợ %D+</t>
  </si>
  <si>
    <t>- kháng cự giá</t>
  </si>
  <si>
    <t>- kháng cự %D+</t>
  </si>
  <si>
    <t>- stoploss</t>
  </si>
  <si>
    <t>- takeprofit</t>
  </si>
  <si>
    <t>- Điểm mua</t>
  </si>
  <si>
    <t>- tích luỹ/phân phối</t>
  </si>
  <si>
    <t>- volume đồng thuận tăng giá</t>
  </si>
  <si>
    <t>- Tín hiệu mua %DRP</t>
  </si>
  <si>
    <t>- other</t>
  </si>
  <si>
    <t># [tín hiệu EMA %D+](https://mm.tt/1912864824)</t>
  </si>
  <si>
    <t># [number](https://mm.tt/1912906159)</t>
  </si>
  <si>
    <t># [Thuộc tính](https://mm.tt/1912906449)</t>
  </si>
  <si>
    <t># [VOL](https://mm.tt/1912863266)</t>
  </si>
  <si>
    <t># [MA3](https://mm.tt/1912881262)</t>
  </si>
  <si>
    <t># [MA5](https://mm.tt/1912881264)</t>
  </si>
  <si>
    <t># [MA10](https://mm.tt/1912881265)</t>
  </si>
  <si>
    <t># [%D+](https://mm.tt/1912863530)</t>
  </si>
  <si>
    <t># [MA3](https://mm.tt/1912876589)</t>
  </si>
  <si>
    <t># [MA10](https://mm.tt/1912876668)</t>
  </si>
  <si>
    <t># [+/_ %D+](https://mm.tt/1912867626)</t>
  </si>
  <si>
    <t># [Number](https://mm.tt/1912906557)</t>
  </si>
  <si>
    <t># [Thuộc tính](https://mm.tt/1912906610)</t>
  </si>
  <si>
    <t># [Giá](https://mm.tt/1912863168)</t>
  </si>
  <si>
    <t># [+/- giá 5 phiên](https://mm.tt/1912864421)</t>
  </si>
  <si>
    <t># [% +/_ giá](https://mm.tt/1912867374)</t>
  </si>
  <si>
    <t># [+/_ giá](https://mm.tt/1912863396)</t>
  </si>
  <si>
    <t># [MA3](https://mm.tt/1912878258)</t>
  </si>
  <si>
    <t># [MA5](https://mm.tt/1912878311)</t>
  </si>
  <si>
    <t># [MA10](https://mm.tt/1912878352)</t>
  </si>
  <si>
    <t># [trạng thái](https://mm.tt/1912865056)</t>
  </si>
  <si>
    <t># [thang điểm](https://mm.tt/1912905242)</t>
  </si>
  <si>
    <t># [thuộc tính](https://mm.tt/1912905314)</t>
  </si>
  <si>
    <t># [Giá trị giao dịch](https://mm.tt/1912866230)</t>
  </si>
  <si>
    <t># [ngày](https://mm.tt/1912909831)</t>
  </si>
  <si>
    <t># [tuần](https://mm.tt/1912909891)</t>
  </si>
  <si>
    <t># [2 tuần](https://mm.tt/1912909962)</t>
  </si>
  <si>
    <t># [Thang điểm](https://mm.tt/1912865136)</t>
  </si>
  <si>
    <t># [MA 3](https://mm.tt/1912877284)</t>
  </si>
  <si>
    <t># [MA5](https://mm.tt/1912877317)</t>
  </si>
  <si>
    <t># [MA10](https://mm.tt/1912877441)</t>
  </si>
  <si>
    <t># [number](https://mm.tt/1912910336)</t>
  </si>
  <si>
    <t># [thuộc tính](https://mm.tt/1912910494)</t>
  </si>
  <si>
    <t># [%F+](https://mm.tt/1912871471)</t>
  </si>
  <si>
    <t># [number](https://mm.tt/1912907677)</t>
  </si>
  <si>
    <t># [thuộc tính](https://mm.tt/1912907823)</t>
  </si>
  <si>
    <t># [Px_xác suất tăng giá](https://mm.tt/1912874402)</t>
  </si>
  <si>
    <t># [MA3](https://mm.tt/1912877584)</t>
  </si>
  <si>
    <t># [MA5](https://mm.tt/1912877643)</t>
  </si>
  <si>
    <t># [MA10](https://mm.tt/1912877694)</t>
  </si>
  <si>
    <t># [number](https://mm.tt/1912910268)</t>
  </si>
  <si>
    <t># [FA](https://mm.tt/1912869511)</t>
  </si>
  <si>
    <t># [EPS](https://mm.tt/1912866967)</t>
  </si>
  <si>
    <t># [P/E](https://mm.tt/1912866911)</t>
  </si>
  <si>
    <t># [Nhóm ngành](https://mm.tt/1912866686)</t>
  </si>
  <si>
    <t># [thứ cấp 1](https://mm.tt/1912871675)</t>
  </si>
  <si>
    <t># [....](https://mm.tt/1912871870)</t>
  </si>
  <si>
    <t># [Khối lượng cổ phiếu lưu hành](https://mm.tt/1912870189)</t>
  </si>
  <si>
    <t># [Vốn chủ sở hữu](https://mm.tt/1912870462)</t>
  </si>
  <si>
    <t># [Lợi nhuận năm](https://mm.tt/1912870667)</t>
  </si>
  <si>
    <t># [Lợi nhuận Quý](https://mm.tt/1912870744)</t>
  </si>
  <si>
    <t># [Định giá kỳ vọng](https://mm.tt/1912871320)</t>
  </si>
  <si>
    <t># [ROE](https://mm.tt/1912909127)</t>
  </si>
  <si>
    <t># [Chỉ báo giá và volume](https://mm.tt/1912864107)</t>
  </si>
  <si>
    <t># [number](https://mm.tt/1912882602)</t>
  </si>
  <si>
    <t># [thuộc tính](https://mm.tt/1912882905)</t>
  </si>
  <si>
    <t># [Khuyến nghị](https://mm.tt/1912865182)</t>
  </si>
  <si>
    <t># [MA 3](https://mm.tt/1912879929)</t>
  </si>
  <si>
    <t># [MA5](https://mm.tt/1912879930)</t>
  </si>
  <si>
    <t># [MA10](https://mm.tt/1912879931)</t>
  </si>
  <si>
    <t># [thuộc tính](https://mm.tt/1912880720)</t>
  </si>
  <si>
    <t># [Thang điểm](https://mm.tt/1912880884)</t>
  </si>
  <si>
    <t># [Vi phạm trading](https://mm.tt/1912863929)</t>
  </si>
  <si>
    <t># [number](https://mm.tt/1912904114)</t>
  </si>
  <si>
    <t># [thuộc tính](https://mm.tt/1912904116)</t>
  </si>
  <si>
    <t># [Sàn giao dịch](https://mm.tt/1912865347)</t>
  </si>
  <si>
    <t># [HSX](https://mm.tt/1912869831)</t>
  </si>
  <si>
    <t># [HNX](https://mm.tt/1912869893)</t>
  </si>
  <si>
    <t># [UPcom](https://mm.tt/1912869995)</t>
  </si>
  <si>
    <t># [%DRP](https://mm.tt/1912873723)</t>
  </si>
  <si>
    <t># [MA10](https://mm.tt/1912879129)</t>
  </si>
  <si>
    <t># [MA5](https://mm.tt/1912879211)</t>
  </si>
  <si>
    <t># [MA 3](https://mm.tt/1912879230)</t>
  </si>
  <si>
    <t># [number](https://mm.tt/1912926617)</t>
  </si>
  <si>
    <t># [thuộc tính](https://mm.tt/1912926798)</t>
  </si>
  <si>
    <t># [Thuộc tính phân loại khuyến nghị](https://mm.tt/1912913293)</t>
  </si>
  <si>
    <t># [Top Hàng sẵn mua thêm](https://mm.tt/1912927465)</t>
  </si>
  <si>
    <t># [Top theo dõi mua ngay](https://mm.tt/1912927636)</t>
  </si>
  <si>
    <t># [Top danh sách tinns hiệu](https://mm.tt/1912927784)</t>
  </si>
  <si>
    <t># [Top N/A Quan sát](https://mm.tt/1912927925)</t>
  </si>
  <si>
    <t># [Top theo dõi chờ bật nền giá mua 5 phiên](https://mm.tt/1912928391)</t>
  </si>
  <si>
    <t># [Top Vi Phạm trading &lt;0 - (khuyến nghị: bán 1/2; bán 1/3; bán hết)](https://mm.tt/1912933125)</t>
  </si>
  <si>
    <t># [Top vol đồng thuận tăng giá - (khuyến nghị: mua mới; mua thăm dò; hold; na++](https://mm.tt/1912933958)</t>
  </si>
  <si>
    <t># [Thuộc tính](https://mm.tt/1912874177)</t>
  </si>
  <si>
    <t># [tăng/giảm %D+ 5 phiên](https://mm.tt/1912876058)</t>
  </si>
  <si>
    <t># [tăng/giảm Thang điểm 5 phiên](https://mm.tt/1912876376)</t>
  </si>
  <si>
    <t># [Top Xếp hạng bảng lọc 2](https://mm.tt/1912910919)</t>
  </si>
  <si>
    <t># [Top 50 cổ phiếu thanh khoản](https://mm.tt/1912911086)</t>
  </si>
  <si>
    <t># [Top tác động tích cực Vnindex](https://mm.tt/1912911776)</t>
  </si>
  <si>
    <t># [Top tác động tieu cực](https://mm.tt/1912912073)</t>
  </si>
  <si>
    <t># [Top đề xuất hệ thống](https://mm.tt/1912912365)</t>
  </si>
  <si>
    <t># [Top "cổ phiếu quan tâm"](https://mm.tt/1912912891)</t>
  </si>
  <si>
    <t># [Top theo dõi mua ngay](https://mm.tt/1912914142)</t>
  </si>
  <si>
    <t># [Top áp lực xả hàng](https://mm.tt/1912914259)</t>
  </si>
  <si>
    <t># [Top bật nền 10 phiên](https://mm.tt/1912914985)</t>
  </si>
  <si>
    <t># [Top Gom hàng - động thái bigboy](https://mm.tt/1912915461)</t>
  </si>
  <si>
    <t># [Top cạn volume](https://mm.tt/1912915625)</t>
  </si>
  <si>
    <t># [Top đảo chiều tăng giá test 5 phiên](https://mm.tt/1912915822)</t>
  </si>
  <si>
    <t># [Top tín hiệu mua %DRP](https://mm.tt/1912926521)</t>
  </si>
  <si>
    <t># [Thuộc tính Trading](https://mm.tt/1912934897)</t>
  </si>
  <si>
    <t># [Hỗ trợ giá](https://mm.tt/1912935090)</t>
  </si>
  <si>
    <t># [hỗ trợ %D+](https://mm.tt/1912935199)</t>
  </si>
  <si>
    <t># [kháng cự giá](https://mm.tt/1912935287)</t>
  </si>
  <si>
    <t># [kháng cự %D+](https://mm.tt/1912935345)</t>
  </si>
  <si>
    <t># [stoploss](https://mm.tt/1912935447)</t>
  </si>
  <si>
    <t># [takeprofit](https://mm.tt/1912935522)</t>
  </si>
  <si>
    <t># [Điểm mua](https://mm.tt/1912935658)</t>
  </si>
  <si>
    <t># [tích luỹ/phân phối](https://mm.tt/1912936446)</t>
  </si>
  <si>
    <t># [volume đồng thuận tăng giá](https://mm.tt/1912936573)</t>
  </si>
  <si>
    <t># [Tín hiệu mua %DRP](https://mm.tt/1912936708)</t>
  </si>
  <si>
    <t># [other](https://mm.tt/1912941279)</t>
  </si>
  <si>
    <t>For system CIE trading website</t>
  </si>
  <si>
    <t>1. Suggestions (Đề xuất category)</t>
  </si>
  <si>
    <t>Type</t>
  </si>
  <si>
    <t>Description</t>
  </si>
  <si>
    <t>Comment</t>
  </si>
  <si>
    <t>SuggestionId</t>
  </si>
  <si>
    <t>int</t>
  </si>
  <si>
    <t>Mã</t>
  </si>
  <si>
    <t>Thể hiện các đề xuất cho người dùng cuối, để ra các quyết định mua bán dựa trên đề xuất này</t>
  </si>
  <si>
    <t>SuggestionName</t>
  </si>
  <si>
    <t>nvarchar(100)</t>
  </si>
  <si>
    <t>Tên khuyến nghị</t>
  </si>
  <si>
    <t>OrderBy</t>
  </si>
  <si>
    <t>Ưu tiên sắp xếp</t>
  </si>
  <si>
    <t>2. Company (Công ty)</t>
  </si>
  <si>
    <t>Desctiontion</t>
  </si>
  <si>
    <t>StockCode</t>
  </si>
  <si>
    <t>nvarchar(5)</t>
  </si>
  <si>
    <t>Mã cổ phiếu</t>
  </si>
  <si>
    <t>Thông tin các công ty niêm yết trên thị trường</t>
  </si>
  <si>
    <t>CompanyName</t>
  </si>
  <si>
    <t>nvarchar(500)</t>
  </si>
  <si>
    <t>Tên công ty</t>
  </si>
  <si>
    <t>ExchangeCode</t>
  </si>
  <si>
    <t>Sàn giao dịch</t>
  </si>
  <si>
    <t>IndustryGroupId</t>
  </si>
  <si>
    <t>Nhóm ngành</t>
  </si>
  <si>
    <t>3. Exchange (sàn giao dịch)</t>
  </si>
  <si>
    <t>Mã sàn giao dịch (key)</t>
  </si>
  <si>
    <t>Thông tin các sàn giao dịch</t>
  </si>
  <si>
    <t>ExchangeName</t>
  </si>
  <si>
    <t>Tên sàn giao dịch</t>
  </si>
  <si>
    <t>StartTime</t>
  </si>
  <si>
    <t>time</t>
  </si>
  <si>
    <t>Giờ bắt đầu giao dịch trong ngày</t>
  </si>
  <si>
    <t>EndTime</t>
  </si>
  <si>
    <t>Giờ kết thúc giao dịch trong ngày</t>
  </si>
  <si>
    <t>4. StockDplus (Chỉ số D+)</t>
  </si>
  <si>
    <t>Bảng này lưu thông tin tính toán chỉ số D++ với các khuyến nghị trên bảng tính google về, sẽ cập nhật 5 phút một lần</t>
  </si>
  <si>
    <t>DateProcess</t>
  </si>
  <si>
    <t>date</t>
  </si>
  <si>
    <t>Ngày tính toán D+, realtime là ngày hiện tại, nếu là ngày quá khứ thì lưu lại giá trị cuối ngày hiện tại</t>
  </si>
  <si>
    <t>Rate</t>
  </si>
  <si>
    <t>float</t>
  </si>
  <si>
    <t>Xếp hạng (một chỉ số quan trọng để đưa ra khuyến nghị)</t>
  </si>
  <si>
    <t>Price</t>
  </si>
  <si>
    <t>Giá cổ phiếu ngày hiện tại nếu là ngày hôm trước thì là giá đóng cửa</t>
  </si>
  <si>
    <t>PercentagePrice</t>
  </si>
  <si>
    <t>Phần trăm tăng giảm theo giá (mở cửa)</t>
  </si>
  <si>
    <t>Volume</t>
  </si>
  <si>
    <t>bigint</t>
  </si>
  <si>
    <t>Khối lượng giao dịch tới thời điểm hiện tại trong ngày</t>
  </si>
  <si>
    <t>PercentageDPlus</t>
  </si>
  <si>
    <t>%D+ một chỉ số quan trọng của hệ thống để đưa khuyến nghị (lớn hơn 3 là tốt, nhỏ hơn 0 là rất xấu)</t>
  </si>
  <si>
    <t>ViolationWarning</t>
  </si>
  <si>
    <t>Cảnh báo vi phạm &lt; 0 (lớn hơn 2 là tốt, bé hơn 0 là rất xấu)</t>
  </si>
  <si>
    <t>IndicatorPriceVol</t>
  </si>
  <si>
    <t>Chỉ báo giá và khối lượng (âm hay dương) dương là tốt</t>
  </si>
  <si>
    <t>Cumulative</t>
  </si>
  <si>
    <t>Tích lũy (&gt;0)hay phân phối (&lt;0)</t>
  </si>
  <si>
    <t>PercentagePrice5Session</t>
  </si>
  <si>
    <t>Phần trăm tăng giảm giá 5 phiên</t>
  </si>
  <si>
    <t>EMADPlus</t>
  </si>
  <si>
    <t>Tín hiệu EMA %D+ &lt;0 xấu &gt;0.5 tốt</t>
  </si>
  <si>
    <t>VolatilityDPlusPercent</t>
  </si>
  <si>
    <t>Biến động %D+ (&gt;0 tốt, &lt;0 xấu)</t>
  </si>
  <si>
    <t>OverallReview</t>
  </si>
  <si>
    <t>Đánh giá tổng quan (càng cao càng tốt)</t>
  </si>
  <si>
    <t>Note5Session</t>
  </si>
  <si>
    <t>Ghi chú sau 5 phiên</t>
  </si>
  <si>
    <t>Tính lại EPS</t>
  </si>
  <si>
    <t>PE</t>
  </si>
  <si>
    <t>Tính lại PE hằng ngày</t>
  </si>
  <si>
    <t>EPSIndustry</t>
  </si>
  <si>
    <t>EPS ngành</t>
  </si>
  <si>
    <t>PEIndustry</t>
  </si>
  <si>
    <t>PE ngành (sau này move sang bảng ngành hằng ngày được ko?)</t>
  </si>
  <si>
    <t>XẾP
HẠNG</t>
  </si>
  <si>
    <t>MÃ</t>
  </si>
  <si>
    <t>GIÁ</t>
  </si>
  <si>
    <t xml:space="preserve"> +/_</t>
  </si>
  <si>
    <t>VOL</t>
  </si>
  <si>
    <t>%D+</t>
  </si>
  <si>
    <t>CẢNH BÁO 
VI PHẠM &lt;0</t>
  </si>
  <si>
    <t>CHỈ BÁO
 VOL &gt;0</t>
  </si>
  <si>
    <t>TÍCH LUỸ &gt;0
PHÂN PHỐI &lt;0</t>
  </si>
  <si>
    <t xml:space="preserve"> +/_ GIÁ
 5 PHIÊN</t>
  </si>
  <si>
    <t>TÍN HIỆU 
EMA %D+</t>
  </si>
  <si>
    <t xml:space="preserve"> +/_  %D+</t>
  </si>
  <si>
    <t>TRẠNG THÁI</t>
  </si>
  <si>
    <t>ĐÁNH GIÁ
TỔNG QUAN</t>
  </si>
  <si>
    <t>KHUYẾN NGHỊ</t>
  </si>
  <si>
    <t>GHI CHÚ
5 PHIÊN</t>
  </si>
  <si>
    <t>GIÁ TRỊ 
GIAO DỊCH TĐ</t>
  </si>
  <si>
    <t>SÀN GIAO DỊCH</t>
  </si>
  <si>
    <t>NHÓM 
NGÀNH</t>
  </si>
  <si>
    <t>THỨ CẤP</t>
  </si>
  <si>
    <t>EPS bq 
ngành</t>
  </si>
  <si>
    <t>P/E 
bq ngành</t>
  </si>
  <si>
    <t>XẾP HẠNG LỌC 2</t>
  </si>
  <si>
    <t>%DRP</t>
  </si>
  <si>
    <t>%F+</t>
  </si>
  <si>
    <t>PX_XÁC SUẤT TĂNG GIÁ</t>
  </si>
  <si>
    <t>ĐIỂM MUA BÌNH QUÂN</t>
  </si>
  <si>
    <t>per_XHang1</t>
  </si>
  <si>
    <t>ma_CP</t>
  </si>
  <si>
    <t>gia_CP</t>
  </si>
  <si>
    <t>UD_PGia_CP</t>
  </si>
  <si>
    <t>vol_CP</t>
  </si>
  <si>
    <t>per_DPlus</t>
  </si>
  <si>
    <t>canhbao_VPham</t>
  </si>
  <si>
    <t>chibao_Vol_Gia</t>
  </si>
  <si>
    <t>tichluy_PPhoi</t>
  </si>
  <si>
    <t>UD_PGia_5Phien</t>
  </si>
  <si>
    <t>EMA_Per_DPlus</t>
  </si>
  <si>
    <t>UD_Per_DPlus</t>
  </si>
  <si>
    <t>trangthai</t>
  </si>
  <si>
    <t>thangdiem_RP</t>
  </si>
  <si>
    <t>khuyennghi</t>
  </si>
  <si>
    <t>ghichu_5Phien</t>
  </si>
  <si>
    <t>giatri_GDich</t>
  </si>
  <si>
    <t>san_GDich</t>
  </si>
  <si>
    <t>nhomnganh</t>
  </si>
  <si>
    <t>thucap_MNganh</t>
  </si>
  <si>
    <t>P_E</t>
  </si>
  <si>
    <t>EPS_BQ_MNganh</t>
  </si>
  <si>
    <t xml:space="preserve">P_E_BQ_MNganh </t>
  </si>
  <si>
    <t>per_XHang2</t>
  </si>
  <si>
    <t>per_DRP</t>
  </si>
  <si>
    <t>per_FPlus</t>
  </si>
  <si>
    <t>PX_xacsuat_UP</t>
  </si>
  <si>
    <t>diemmua_BQuan</t>
  </si>
  <si>
    <t>AAA</t>
  </si>
  <si>
    <t>QUAN SÁT</t>
  </si>
  <si>
    <t>Test lại hỗ trợ</t>
  </si>
  <si>
    <t>sàn HOSE</t>
  </si>
  <si>
    <t>SẢN XUẤT</t>
  </si>
  <si>
    <t>AAM</t>
  </si>
  <si>
    <t>QUAN SÁT HẠ TỶ TRỌNG</t>
  </si>
  <si>
    <t>Gãy hỗ trợ</t>
  </si>
  <si>
    <t>AAS</t>
  </si>
  <si>
    <t>DONE</t>
  </si>
  <si>
    <t>Vượt kháng cự</t>
  </si>
  <si>
    <t>SÀN UPCOM</t>
  </si>
  <si>
    <t>CHỨNG KHOÁN</t>
  </si>
  <si>
    <t>AAV</t>
  </si>
  <si>
    <t>sàn HNX</t>
  </si>
  <si>
    <t>THƯƠNG MẠI</t>
  </si>
  <si>
    <t>TIÊU DÙNG</t>
  </si>
  <si>
    <t>ABC</t>
  </si>
  <si>
    <t>CÔNG NGHỆ</t>
  </si>
  <si>
    <t>ABI</t>
  </si>
  <si>
    <t>Kỳ vọng tăng</t>
  </si>
  <si>
    <t>TÀI CHÍNH</t>
  </si>
  <si>
    <t>BẢO HIỂM</t>
  </si>
  <si>
    <t>ABR</t>
  </si>
  <si>
    <t>SELL 1/2</t>
  </si>
  <si>
    <t>ABS</t>
  </si>
  <si>
    <t>SP DẦU KHÍ</t>
  </si>
  <si>
    <t>ABT</t>
  </si>
  <si>
    <t>Đi ngang</t>
  </si>
  <si>
    <t>THUỶ SẢN</t>
  </si>
  <si>
    <t>ACB</t>
  </si>
  <si>
    <t>BANK</t>
  </si>
  <si>
    <t>ACL</t>
  </si>
  <si>
    <t>ACM</t>
  </si>
  <si>
    <t>KHOÁNG SẢN</t>
  </si>
  <si>
    <t>ACV</t>
  </si>
  <si>
    <t>VẬN TẢI KHO BÃI</t>
  </si>
  <si>
    <t>ADG</t>
  </si>
  <si>
    <t>DỊCH VỤ/TIỆN ÍCH</t>
  </si>
  <si>
    <t>ADS</t>
  </si>
  <si>
    <t>CHỐT 1/3</t>
  </si>
  <si>
    <t>DỆT MAY</t>
  </si>
  <si>
    <t>AFX</t>
  </si>
  <si>
    <t>AG1</t>
  </si>
  <si>
    <t>AGG</t>
  </si>
  <si>
    <t>BẤT ĐỘNG SẢN</t>
  </si>
  <si>
    <t>AGM</t>
  </si>
  <si>
    <t>AGR</t>
  </si>
  <si>
    <t>HOLD</t>
  </si>
  <si>
    <t>AMD</t>
  </si>
  <si>
    <t>VẬT LIỆU XÂY DỰNG</t>
  </si>
  <si>
    <t>AMV</t>
  </si>
  <si>
    <t xml:space="preserve">DƯỢC/Y TẾ </t>
  </si>
  <si>
    <t>BÁN LẺ</t>
  </si>
  <si>
    <t>ANV</t>
  </si>
  <si>
    <t>APC</t>
  </si>
  <si>
    <t>NÔNG NGHIỆP</t>
  </si>
  <si>
    <t>APF</t>
  </si>
  <si>
    <t>APG</t>
  </si>
  <si>
    <t>APH</t>
  </si>
  <si>
    <t>CAO SU</t>
  </si>
  <si>
    <t>API</t>
  </si>
  <si>
    <t>APS</t>
  </si>
  <si>
    <t>ART</t>
  </si>
  <si>
    <t>ASG</t>
  </si>
  <si>
    <t>ASM</t>
  </si>
  <si>
    <t>ASP</t>
  </si>
  <si>
    <t>DẦU KHÍ</t>
  </si>
  <si>
    <t>AST</t>
  </si>
  <si>
    <t>ATG</t>
  </si>
  <si>
    <t>BAX</t>
  </si>
  <si>
    <t>BCC</t>
  </si>
  <si>
    <t>XI MĂNG</t>
  </si>
  <si>
    <t>BCE</t>
  </si>
  <si>
    <t>BCG</t>
  </si>
  <si>
    <t>BDT</t>
  </si>
  <si>
    <t>HOÁ CHẤT PHÂN BÓN</t>
  </si>
  <si>
    <t>BHT</t>
  </si>
  <si>
    <t>XÂY DỰNG</t>
  </si>
  <si>
    <t>BIC</t>
  </si>
  <si>
    <t>BID</t>
  </si>
  <si>
    <t>BII</t>
  </si>
  <si>
    <t>KHU CÔNG NGHIỆP</t>
  </si>
  <si>
    <t>BDS CHO THUÊ</t>
  </si>
  <si>
    <t>BLT</t>
  </si>
  <si>
    <t>BMC</t>
  </si>
  <si>
    <t>BMI</t>
  </si>
  <si>
    <t>BMP</t>
  </si>
  <si>
    <t>NHỰA</t>
  </si>
  <si>
    <t>BOT</t>
  </si>
  <si>
    <t>CÔNG NGHIỆP NẶNG</t>
  </si>
  <si>
    <t>BSI</t>
  </si>
  <si>
    <t>BSR</t>
  </si>
  <si>
    <t>BTP</t>
  </si>
  <si>
    <t>ĐIỆN</t>
  </si>
  <si>
    <t>BVB</t>
  </si>
  <si>
    <t>BVG</t>
  </si>
  <si>
    <t>BVH</t>
  </si>
  <si>
    <t>BVS</t>
  </si>
  <si>
    <t>BWE</t>
  </si>
  <si>
    <t>NƯỚC</t>
  </si>
  <si>
    <t>C32</t>
  </si>
  <si>
    <t>C47</t>
  </si>
  <si>
    <t>C4G</t>
  </si>
  <si>
    <t>CẦU ĐƯỜNG</t>
  </si>
  <si>
    <t>C69</t>
  </si>
  <si>
    <t>C92</t>
  </si>
  <si>
    <t>CAP</t>
  </si>
  <si>
    <t>SELL ALL</t>
  </si>
  <si>
    <t>CAT</t>
  </si>
  <si>
    <t>CAV</t>
  </si>
  <si>
    <t>CCL</t>
  </si>
  <si>
    <t>CEE</t>
  </si>
  <si>
    <t>CEO</t>
  </si>
  <si>
    <t>CET</t>
  </si>
  <si>
    <t>CIA</t>
  </si>
  <si>
    <t>CII</t>
  </si>
  <si>
    <t>CKG</t>
  </si>
  <si>
    <t>CLC</t>
  </si>
  <si>
    <t>CLG</t>
  </si>
  <si>
    <t>DÂN DỤNG</t>
  </si>
  <si>
    <t>CMG</t>
  </si>
  <si>
    <t>CMS</t>
  </si>
  <si>
    <t>CMX</t>
  </si>
  <si>
    <t>CNG</t>
  </si>
  <si>
    <t>CRC</t>
  </si>
  <si>
    <t>CRE</t>
  </si>
  <si>
    <t>CSC</t>
  </si>
  <si>
    <t>CSM</t>
  </si>
  <si>
    <t>CSV</t>
  </si>
  <si>
    <t>CTD</t>
  </si>
  <si>
    <t>CTF</t>
  </si>
  <si>
    <t>CTG</t>
  </si>
  <si>
    <t>CTI</t>
  </si>
  <si>
    <t>CTP</t>
  </si>
  <si>
    <t>CTR</t>
  </si>
  <si>
    <t>VIỄN THÔNG</t>
  </si>
  <si>
    <t>CTX</t>
  </si>
  <si>
    <t>CVN</t>
  </si>
  <si>
    <t>CVT</t>
  </si>
  <si>
    <t>D11</t>
  </si>
  <si>
    <t>D2D</t>
  </si>
  <si>
    <t>DAG</t>
  </si>
  <si>
    <t>DAH</t>
  </si>
  <si>
    <t>DBC</t>
  </si>
  <si>
    <t>DBD</t>
  </si>
  <si>
    <t>DƯỢC</t>
  </si>
  <si>
    <t>DC2</t>
  </si>
  <si>
    <t>DC4</t>
  </si>
  <si>
    <t>DCL</t>
  </si>
  <si>
    <t>DCM</t>
  </si>
  <si>
    <t>PHÂN BÓN</t>
  </si>
  <si>
    <t>DCS</t>
  </si>
  <si>
    <t>DDG</t>
  </si>
  <si>
    <t>DDN</t>
  </si>
  <si>
    <t>DDV</t>
  </si>
  <si>
    <t>DGC</t>
  </si>
  <si>
    <t>HOÁ CHẤT DUNG MÔI</t>
  </si>
  <si>
    <t>DGW</t>
  </si>
  <si>
    <t>PHÂN PHỐI/ ĐẠI LÝ/SP VĂN PHÒNG</t>
  </si>
  <si>
    <t>DHA</t>
  </si>
  <si>
    <t>DHC</t>
  </si>
  <si>
    <t>DHG</t>
  </si>
  <si>
    <t>DHM</t>
  </si>
  <si>
    <t>DHT</t>
  </si>
  <si>
    <t>DIC</t>
  </si>
  <si>
    <t>SP XÂY DỰNG</t>
  </si>
  <si>
    <t>DIG</t>
  </si>
  <si>
    <t>DIH</t>
  </si>
  <si>
    <t>DLG</t>
  </si>
  <si>
    <t>DMC</t>
  </si>
  <si>
    <t>DNM</t>
  </si>
  <si>
    <t>DNP</t>
  </si>
  <si>
    <t>DNW</t>
  </si>
  <si>
    <t>DP3</t>
  </si>
  <si>
    <t>DPG</t>
  </si>
  <si>
    <t>DPM</t>
  </si>
  <si>
    <t>DPR</t>
  </si>
  <si>
    <t>DQC</t>
  </si>
  <si>
    <t>DRC</t>
  </si>
  <si>
    <t>DRH</t>
  </si>
  <si>
    <t>DRI</t>
  </si>
  <si>
    <t>DS3</t>
  </si>
  <si>
    <t>VẬN TẢI</t>
  </si>
  <si>
    <t>DSN</t>
  </si>
  <si>
    <t>DST</t>
  </si>
  <si>
    <t>DTA</t>
  </si>
  <si>
    <t>DTB</t>
  </si>
  <si>
    <t>DTD</t>
  </si>
  <si>
    <t>DVN</t>
  </si>
  <si>
    <t>Y TẾ</t>
  </si>
  <si>
    <t>DVP</t>
  </si>
  <si>
    <t>CẢNG</t>
  </si>
  <si>
    <t>DXG</t>
  </si>
  <si>
    <t>DXP</t>
  </si>
  <si>
    <t>DXV</t>
  </si>
  <si>
    <t>DZM</t>
  </si>
  <si>
    <t>E1VFVN30</t>
  </si>
  <si>
    <t>EIB</t>
  </si>
  <si>
    <t>EIN</t>
  </si>
  <si>
    <t>ELC</t>
  </si>
  <si>
    <t>EVE</t>
  </si>
  <si>
    <t>EVF</t>
  </si>
  <si>
    <t>EVG</t>
  </si>
  <si>
    <t>EVS</t>
  </si>
  <si>
    <t>FCM</t>
  </si>
  <si>
    <t>FCN</t>
  </si>
  <si>
    <t>FID</t>
  </si>
  <si>
    <t>FIR</t>
  </si>
  <si>
    <t>FIT</t>
  </si>
  <si>
    <t>FLC</t>
  </si>
  <si>
    <t>FMC</t>
  </si>
  <si>
    <t>FPT</t>
  </si>
  <si>
    <t>PHẦN MỀN/ VIỄN THÔNG/ GIÁO DỤC</t>
  </si>
  <si>
    <t>FRT</t>
  </si>
  <si>
    <t>FTM</t>
  </si>
  <si>
    <t>FTS</t>
  </si>
  <si>
    <t>FUCVREIT</t>
  </si>
  <si>
    <t>FUESSV30</t>
  </si>
  <si>
    <t>FUESSV50</t>
  </si>
  <si>
    <t>FUESSVFL</t>
  </si>
  <si>
    <t>FUEVFVND</t>
  </si>
  <si>
    <t>FUEVN100</t>
  </si>
  <si>
    <t>G36</t>
  </si>
  <si>
    <t>GAB</t>
  </si>
  <si>
    <t>GAS</t>
  </si>
  <si>
    <t>GDT</t>
  </si>
  <si>
    <t>GEG</t>
  </si>
  <si>
    <t>GEX</t>
  </si>
  <si>
    <t>THIẾT BỊ ĐIỆN</t>
  </si>
  <si>
    <t>GIL</t>
  </si>
  <si>
    <t>GKM</t>
  </si>
  <si>
    <t>GMA</t>
  </si>
  <si>
    <t>GMC</t>
  </si>
  <si>
    <t>GMD</t>
  </si>
  <si>
    <t>GTA</t>
  </si>
  <si>
    <t>GTN</t>
  </si>
  <si>
    <t>GVR</t>
  </si>
  <si>
    <t>GVT</t>
  </si>
  <si>
    <t>HAD</t>
  </si>
  <si>
    <t>ĐỒ UỐNG</t>
  </si>
  <si>
    <t>HAG</t>
  </si>
  <si>
    <t>HAH</t>
  </si>
  <si>
    <t>BỐC XẾP</t>
  </si>
  <si>
    <t>HAI</t>
  </si>
  <si>
    <t>HAN</t>
  </si>
  <si>
    <t>HAP</t>
  </si>
  <si>
    <t>HAR</t>
  </si>
  <si>
    <t>HAT</t>
  </si>
  <si>
    <t>HAX</t>
  </si>
  <si>
    <t>Ô TÔ/ PHỤ TÙNG</t>
  </si>
  <si>
    <t>HBC</t>
  </si>
  <si>
    <t>HBE</t>
  </si>
  <si>
    <t>HCC</t>
  </si>
  <si>
    <t>HCD</t>
  </si>
  <si>
    <t>HCM</t>
  </si>
  <si>
    <t>HD2</t>
  </si>
  <si>
    <t>HDA</t>
  </si>
  <si>
    <t>HDB</t>
  </si>
  <si>
    <t>HDC</t>
  </si>
  <si>
    <t>HDG</t>
  </si>
  <si>
    <t>HEC</t>
  </si>
  <si>
    <t>HES</t>
  </si>
  <si>
    <t>HFS</t>
  </si>
  <si>
    <t>HHC</t>
  </si>
  <si>
    <t>HHG</t>
  </si>
  <si>
    <t>VẬN TẢI ĐƯỜNG BỘ</t>
  </si>
  <si>
    <t>HHP</t>
  </si>
  <si>
    <t>HHS</t>
  </si>
  <si>
    <t>HID</t>
  </si>
  <si>
    <t>HII</t>
  </si>
  <si>
    <t>HKT</t>
  </si>
  <si>
    <t>HLD</t>
  </si>
  <si>
    <t>HMC</t>
  </si>
  <si>
    <t>HND</t>
  </si>
  <si>
    <t>HNG</t>
  </si>
  <si>
    <t>HOM</t>
  </si>
  <si>
    <t>HPG</t>
  </si>
  <si>
    <t>THÉP</t>
  </si>
  <si>
    <t>HPX</t>
  </si>
  <si>
    <t>HQC</t>
  </si>
  <si>
    <t>HSG</t>
  </si>
  <si>
    <t>HSL</t>
  </si>
  <si>
    <t>HT1</t>
  </si>
  <si>
    <t>HTI</t>
  </si>
  <si>
    <t>HTM</t>
  </si>
  <si>
    <t>HTN</t>
  </si>
  <si>
    <t>HTT</t>
  </si>
  <si>
    <t>HU1</t>
  </si>
  <si>
    <t>HU3</t>
  </si>
  <si>
    <t>HU4</t>
  </si>
  <si>
    <t>HUB</t>
  </si>
  <si>
    <t>HUT</t>
  </si>
  <si>
    <t>HVH</t>
  </si>
  <si>
    <t>HVN</t>
  </si>
  <si>
    <t>HÀNG KHÔNG</t>
  </si>
  <si>
    <t>HVT</t>
  </si>
  <si>
    <t>HVX</t>
  </si>
  <si>
    <t>IBC</t>
  </si>
  <si>
    <t>ICT</t>
  </si>
  <si>
    <t>IDC</t>
  </si>
  <si>
    <t>IDI</t>
  </si>
  <si>
    <t>IDJ</t>
  </si>
  <si>
    <t>IDV</t>
  </si>
  <si>
    <t>IJC</t>
  </si>
  <si>
    <t>ILB</t>
  </si>
  <si>
    <t>IMP</t>
  </si>
  <si>
    <t>INN</t>
  </si>
  <si>
    <t>ISG</t>
  </si>
  <si>
    <t>ITA</t>
  </si>
  <si>
    <t>ITC</t>
  </si>
  <si>
    <t>ITD</t>
  </si>
  <si>
    <t>ITQ</t>
  </si>
  <si>
    <t>ITS</t>
  </si>
  <si>
    <t>IVS</t>
  </si>
  <si>
    <t>JVC</t>
  </si>
  <si>
    <t>THIẾT BỊ Y TẾ</t>
  </si>
  <si>
    <t>KBC</t>
  </si>
  <si>
    <t>KDC</t>
  </si>
  <si>
    <t>KDF</t>
  </si>
  <si>
    <t>THỰC PHẨM</t>
  </si>
  <si>
    <t>KDH</t>
  </si>
  <si>
    <t>KDM</t>
  </si>
  <si>
    <t>KHP</t>
  </si>
  <si>
    <t>KIP</t>
  </si>
  <si>
    <t>KLF</t>
  </si>
  <si>
    <t>ĐIỆN TỬ</t>
  </si>
  <si>
    <t>KMR</t>
  </si>
  <si>
    <t>KOS</t>
  </si>
  <si>
    <t>KPF</t>
  </si>
  <si>
    <t>KSB</t>
  </si>
  <si>
    <t>KSD</t>
  </si>
  <si>
    <t>KSE</t>
  </si>
  <si>
    <t>KSH</t>
  </si>
  <si>
    <t>KSQ</t>
  </si>
  <si>
    <t>KTT</t>
  </si>
  <si>
    <t>KVC</t>
  </si>
  <si>
    <t>L14</t>
  </si>
  <si>
    <t>L35</t>
  </si>
  <si>
    <t>LAS</t>
  </si>
  <si>
    <t>LBM</t>
  </si>
  <si>
    <t>LCG</t>
  </si>
  <si>
    <t>LCM</t>
  </si>
  <si>
    <t>LDG</t>
  </si>
  <si>
    <t>LGL</t>
  </si>
  <si>
    <t>LHC</t>
  </si>
  <si>
    <t>LHG</t>
  </si>
  <si>
    <t>LIG</t>
  </si>
  <si>
    <t>LIX</t>
  </si>
  <si>
    <t>BỘT GIẶT</t>
  </si>
  <si>
    <t>LSS</t>
  </si>
  <si>
    <t>DỊCH VỤ</t>
  </si>
  <si>
    <t>LTG</t>
  </si>
  <si>
    <t>LUT</t>
  </si>
  <si>
    <t>MAS</t>
  </si>
  <si>
    <t>MBB</t>
  </si>
  <si>
    <t>MBG</t>
  </si>
  <si>
    <t>MBS</t>
  </si>
  <si>
    <t>MCH</t>
  </si>
  <si>
    <t>MCO</t>
  </si>
  <si>
    <t>MDC</t>
  </si>
  <si>
    <t>MEC</t>
  </si>
  <si>
    <t>MFS</t>
  </si>
  <si>
    <t>MH3</t>
  </si>
  <si>
    <t>MHC</t>
  </si>
  <si>
    <t>MIG</t>
  </si>
  <si>
    <t>MLS</t>
  </si>
  <si>
    <t>MPC</t>
  </si>
  <si>
    <t>MPT</t>
  </si>
  <si>
    <t>MSH</t>
  </si>
  <si>
    <t>MSN</t>
  </si>
  <si>
    <t>MSR</t>
  </si>
  <si>
    <t>MST</t>
  </si>
  <si>
    <t>MTA</t>
  </si>
  <si>
    <t>MTH</t>
  </si>
  <si>
    <t>MVB</t>
  </si>
  <si>
    <t>MVY</t>
  </si>
  <si>
    <t>MWG</t>
  </si>
  <si>
    <t>ĐIỆN TỬ/THIẾT YẾU</t>
  </si>
  <si>
    <t>NAB</t>
  </si>
  <si>
    <t>NAF</t>
  </si>
  <si>
    <t>NAG</t>
  </si>
  <si>
    <t>NAV</t>
  </si>
  <si>
    <t>NBB</t>
  </si>
  <si>
    <t>NBC</t>
  </si>
  <si>
    <t>NBT</t>
  </si>
  <si>
    <t>NCT</t>
  </si>
  <si>
    <t>NDN</t>
  </si>
  <si>
    <t>NDX</t>
  </si>
  <si>
    <t>NET</t>
  </si>
  <si>
    <t>NHA</t>
  </si>
  <si>
    <t>NHH</t>
  </si>
  <si>
    <t>NHV</t>
  </si>
  <si>
    <t>NKG</t>
  </si>
  <si>
    <t>NLG</t>
  </si>
  <si>
    <t>NNC</t>
  </si>
  <si>
    <t>NNG</t>
  </si>
  <si>
    <t>NQN</t>
  </si>
  <si>
    <t>NRC</t>
  </si>
  <si>
    <t>NSC</t>
  </si>
  <si>
    <t>NSH</t>
  </si>
  <si>
    <t>SẢN PHẨM KIM LOẠI</t>
  </si>
  <si>
    <t>NSL</t>
  </si>
  <si>
    <t>NT2</t>
  </si>
  <si>
    <t>NHIỆT ĐIỆN</t>
  </si>
  <si>
    <t>NTC</t>
  </si>
  <si>
    <t>NTH</t>
  </si>
  <si>
    <t>NTL</t>
  </si>
  <si>
    <t>NTP</t>
  </si>
  <si>
    <t>NVL</t>
  </si>
  <si>
    <t>OGC</t>
  </si>
  <si>
    <t>OIL</t>
  </si>
  <si>
    <t>PAC</t>
  </si>
  <si>
    <t>PAN</t>
  </si>
  <si>
    <t>PAS</t>
  </si>
  <si>
    <t>PC1</t>
  </si>
  <si>
    <t>XÂY LẮP ĐIỆN</t>
  </si>
  <si>
    <t>PDB</t>
  </si>
  <si>
    <t>PDR</t>
  </si>
  <si>
    <t>PET</t>
  </si>
  <si>
    <t>PFL</t>
  </si>
  <si>
    <t>PGC</t>
  </si>
  <si>
    <t>PGN</t>
  </si>
  <si>
    <t>PGS</t>
  </si>
  <si>
    <t>PHC</t>
  </si>
  <si>
    <t>PHN</t>
  </si>
  <si>
    <t>PHR</t>
  </si>
  <si>
    <t>PHS</t>
  </si>
  <si>
    <t>PIS</t>
  </si>
  <si>
    <t>PLC</t>
  </si>
  <si>
    <t>PLP</t>
  </si>
  <si>
    <t>PLX</t>
  </si>
  <si>
    <t>PME</t>
  </si>
  <si>
    <t>PMG</t>
  </si>
  <si>
    <t>PNJ</t>
  </si>
  <si>
    <t>PNP</t>
  </si>
  <si>
    <t>POM</t>
  </si>
  <si>
    <t>POS</t>
  </si>
  <si>
    <t>POW</t>
  </si>
  <si>
    <t>PPC</t>
  </si>
  <si>
    <t>PPI</t>
  </si>
  <si>
    <t>PSB</t>
  </si>
  <si>
    <t>PSH</t>
  </si>
  <si>
    <t>PSI</t>
  </si>
  <si>
    <t>FOLLOW</t>
  </si>
  <si>
    <t>PSP</t>
  </si>
  <si>
    <t>PTB</t>
  </si>
  <si>
    <t>PTI</t>
  </si>
  <si>
    <t>PTS</t>
  </si>
  <si>
    <t>PVB</t>
  </si>
  <si>
    <t>PVC</t>
  </si>
  <si>
    <t>PVD</t>
  </si>
  <si>
    <t>PVG</t>
  </si>
  <si>
    <t>PVI</t>
  </si>
  <si>
    <t>PVP</t>
  </si>
  <si>
    <t>PVS</t>
  </si>
  <si>
    <t>PVT</t>
  </si>
  <si>
    <t>PVV</t>
  </si>
  <si>
    <t>PVX</t>
  </si>
  <si>
    <t>PWA</t>
  </si>
  <si>
    <t>PXL</t>
  </si>
  <si>
    <t>PXS</t>
  </si>
  <si>
    <t>PXT</t>
  </si>
  <si>
    <t>PYU</t>
  </si>
  <si>
    <t>QBS</t>
  </si>
  <si>
    <t>BÁN BUÔN/BÁN LẺ</t>
  </si>
  <si>
    <t>QCC</t>
  </si>
  <si>
    <t>QCG</t>
  </si>
  <si>
    <t>QNC</t>
  </si>
  <si>
    <t>QNS</t>
  </si>
  <si>
    <t>QTP</t>
  </si>
  <si>
    <t>RAL</t>
  </si>
  <si>
    <t>RAT</t>
  </si>
  <si>
    <t>RCL</t>
  </si>
  <si>
    <t>RDP</t>
  </si>
  <si>
    <t>REE</t>
  </si>
  <si>
    <t>NHIỆT ĐIỆN/THUỶ ĐIỆN</t>
  </si>
  <si>
    <t>ROS</t>
  </si>
  <si>
    <t>S55</t>
  </si>
  <si>
    <t>S99</t>
  </si>
  <si>
    <t>SAB</t>
  </si>
  <si>
    <t>BIA</t>
  </si>
  <si>
    <t>SAM</t>
  </si>
  <si>
    <t>SAP</t>
  </si>
  <si>
    <t>SAV</t>
  </si>
  <si>
    <t>SBA</t>
  </si>
  <si>
    <t>SBS</t>
  </si>
  <si>
    <t>SBT</t>
  </si>
  <si>
    <t>SBV</t>
  </si>
  <si>
    <t>SCD</t>
  </si>
  <si>
    <t>SCI</t>
  </si>
  <si>
    <t>SCL</t>
  </si>
  <si>
    <t>SCR</t>
  </si>
  <si>
    <t>SCS</t>
  </si>
  <si>
    <t>SD5</t>
  </si>
  <si>
    <t>SD6</t>
  </si>
  <si>
    <t>SD9</t>
  </si>
  <si>
    <t>SDA</t>
  </si>
  <si>
    <t>SDT</t>
  </si>
  <si>
    <t>SEA</t>
  </si>
  <si>
    <t>SFG</t>
  </si>
  <si>
    <t>SFI</t>
  </si>
  <si>
    <t>SGB</t>
  </si>
  <si>
    <t>SGN</t>
  </si>
  <si>
    <t>SGT</t>
  </si>
  <si>
    <t>SHA</t>
  </si>
  <si>
    <t>SHB</t>
  </si>
  <si>
    <t>SHE</t>
  </si>
  <si>
    <t>SHI</t>
  </si>
  <si>
    <t>SHN</t>
  </si>
  <si>
    <t>SIP</t>
  </si>
  <si>
    <t>SJD</t>
  </si>
  <si>
    <t>THUỶ ĐIỆN</t>
  </si>
  <si>
    <t>SJE</t>
  </si>
  <si>
    <t>SJF</t>
  </si>
  <si>
    <t>SJM</t>
  </si>
  <si>
    <t>SJS</t>
  </si>
  <si>
    <t>SKG</t>
  </si>
  <si>
    <t>SLS</t>
  </si>
  <si>
    <t>SMB</t>
  </si>
  <si>
    <t>SMC</t>
  </si>
  <si>
    <t>SNZ</t>
  </si>
  <si>
    <t>SPI</t>
  </si>
  <si>
    <t>SRA</t>
  </si>
  <si>
    <t>SRC</t>
  </si>
  <si>
    <t>SRF</t>
  </si>
  <si>
    <t>SSI</t>
  </si>
  <si>
    <t>SSN</t>
  </si>
  <si>
    <t>STG</t>
  </si>
  <si>
    <t>STK</t>
  </si>
  <si>
    <t>SVC</t>
  </si>
  <si>
    <t>SVI</t>
  </si>
  <si>
    <t>SVN</t>
  </si>
  <si>
    <t>SWC</t>
  </si>
  <si>
    <t>SZB</t>
  </si>
  <si>
    <t>SZC</t>
  </si>
  <si>
    <t>SZE</t>
  </si>
  <si>
    <t>SZL</t>
  </si>
  <si>
    <t>T12</t>
  </si>
  <si>
    <t>TA9</t>
  </si>
  <si>
    <t>TAC</t>
  </si>
  <si>
    <t>TAR</t>
  </si>
  <si>
    <t>TC6</t>
  </si>
  <si>
    <t>TCB</t>
  </si>
  <si>
    <t>TCD</t>
  </si>
  <si>
    <t>TCH</t>
  </si>
  <si>
    <t>TCL</t>
  </si>
  <si>
    <t>TCM</t>
  </si>
  <si>
    <t>TCT</t>
  </si>
  <si>
    <t>TDC</t>
  </si>
  <si>
    <t>TDG</t>
  </si>
  <si>
    <t>TDH</t>
  </si>
  <si>
    <t>TDM</t>
  </si>
  <si>
    <t>TDN</t>
  </si>
  <si>
    <t>TDP</t>
  </si>
  <si>
    <t>TDT</t>
  </si>
  <si>
    <t>TEG</t>
  </si>
  <si>
    <t>TFC</t>
  </si>
  <si>
    <t>TGG</t>
  </si>
  <si>
    <t>THB</t>
  </si>
  <si>
    <t>THD</t>
  </si>
  <si>
    <t>THG</t>
  </si>
  <si>
    <t>THR</t>
  </si>
  <si>
    <t>THS</t>
  </si>
  <si>
    <t>THT</t>
  </si>
  <si>
    <t>TID</t>
  </si>
  <si>
    <t>TIG</t>
  </si>
  <si>
    <t>TIP</t>
  </si>
  <si>
    <t>TKC</t>
  </si>
  <si>
    <t>TLD</t>
  </si>
  <si>
    <t>TLG</t>
  </si>
  <si>
    <t>TLH</t>
  </si>
  <si>
    <t>TMP</t>
  </si>
  <si>
    <t>TMS</t>
  </si>
  <si>
    <t>TMX</t>
  </si>
  <si>
    <t>TN1</t>
  </si>
  <si>
    <t>TNA</t>
  </si>
  <si>
    <t>TNC</t>
  </si>
  <si>
    <t>TNG</t>
  </si>
  <si>
    <t>TNI</t>
  </si>
  <si>
    <t>TNT</t>
  </si>
  <si>
    <t>TPB</t>
  </si>
  <si>
    <t>TRC</t>
  </si>
  <si>
    <t>TRS</t>
  </si>
  <si>
    <t>TS4</t>
  </si>
  <si>
    <t>TSC</t>
  </si>
  <si>
    <t>TST</t>
  </si>
  <si>
    <t>TTA</t>
  </si>
  <si>
    <t>TTB</t>
  </si>
  <si>
    <t>TTC</t>
  </si>
  <si>
    <t>TTF</t>
  </si>
  <si>
    <t>TTH</t>
  </si>
  <si>
    <t>TTN</t>
  </si>
  <si>
    <t>TTT</t>
  </si>
  <si>
    <t>TTZ</t>
  </si>
  <si>
    <t>TV2</t>
  </si>
  <si>
    <t>TV3</t>
  </si>
  <si>
    <t>TV4</t>
  </si>
  <si>
    <t>TVB</t>
  </si>
  <si>
    <t>TVC</t>
  </si>
  <si>
    <t>MÔI GIỚI TÀI CHÍNH</t>
  </si>
  <si>
    <t>TVD</t>
  </si>
  <si>
    <t>TVG</t>
  </si>
  <si>
    <t>TVN</t>
  </si>
  <si>
    <t>TVT</t>
  </si>
  <si>
    <t>TXM</t>
  </si>
  <si>
    <t>TYA</t>
  </si>
  <si>
    <t>UDC</t>
  </si>
  <si>
    <t>UIC</t>
  </si>
  <si>
    <t>UNI</t>
  </si>
  <si>
    <t>UPC</t>
  </si>
  <si>
    <t>VC3</t>
  </si>
  <si>
    <t>VC7</t>
  </si>
  <si>
    <t>VCB</t>
  </si>
  <si>
    <t>VCG</t>
  </si>
  <si>
    <t>VCI</t>
  </si>
  <si>
    <t>VCP</t>
  </si>
  <si>
    <t>VCR</t>
  </si>
  <si>
    <t>VCS</t>
  </si>
  <si>
    <t>VCX</t>
  </si>
  <si>
    <t>VDS</t>
  </si>
  <si>
    <t>VE1</t>
  </si>
  <si>
    <t>VE4</t>
  </si>
  <si>
    <t>VE9</t>
  </si>
  <si>
    <t>VEA</t>
  </si>
  <si>
    <t>VEF</t>
  </si>
  <si>
    <t>VES</t>
  </si>
  <si>
    <t>VFS</t>
  </si>
  <si>
    <t>VGC</t>
  </si>
  <si>
    <t>VGI</t>
  </si>
  <si>
    <t>VGS</t>
  </si>
  <si>
    <t>VGT</t>
  </si>
  <si>
    <t>VHC</t>
  </si>
  <si>
    <t>VHE</t>
  </si>
  <si>
    <t>DƯỢC LIỆU/THỰC PHẨM</t>
  </si>
  <si>
    <t>VHG</t>
  </si>
  <si>
    <t>VHL</t>
  </si>
  <si>
    <t>VHM</t>
  </si>
  <si>
    <t>VIB</t>
  </si>
  <si>
    <t>VIC</t>
  </si>
  <si>
    <t>VID</t>
  </si>
  <si>
    <t>VIG</t>
  </si>
  <si>
    <t>VIP</t>
  </si>
  <si>
    <t>VIX</t>
  </si>
  <si>
    <t>VJC</t>
  </si>
  <si>
    <t>VKC</t>
  </si>
  <si>
    <t>CƠ KHÍ PHỤ TÙNG</t>
  </si>
  <si>
    <t>VKD</t>
  </si>
  <si>
    <t>VLC</t>
  </si>
  <si>
    <t>VMC</t>
  </si>
  <si>
    <t>VMG</t>
  </si>
  <si>
    <t>VN30F1L</t>
  </si>
  <si>
    <t>VN30F1S</t>
  </si>
  <si>
    <t>VNA</t>
  </si>
  <si>
    <t>VND</t>
  </si>
  <si>
    <t>VNE</t>
  </si>
  <si>
    <t>VNG</t>
  </si>
  <si>
    <t>VNH</t>
  </si>
  <si>
    <t>VNM</t>
  </si>
  <si>
    <t>VNP</t>
  </si>
  <si>
    <t>VNS</t>
  </si>
  <si>
    <t>VOC</t>
  </si>
  <si>
    <t>VOS</t>
  </si>
  <si>
    <t>VPB</t>
  </si>
  <si>
    <t>VPD</t>
  </si>
  <si>
    <t>VPG</t>
  </si>
  <si>
    <t>VPH</t>
  </si>
  <si>
    <t>VPI</t>
  </si>
  <si>
    <t>VRC</t>
  </si>
  <si>
    <t>VRE</t>
  </si>
  <si>
    <t>VRG</t>
  </si>
  <si>
    <t>VSC</t>
  </si>
  <si>
    <t>VẬN TẢI BIỂN</t>
  </si>
  <si>
    <t>VSH</t>
  </si>
  <si>
    <t>VTC</t>
  </si>
  <si>
    <t>VTD</t>
  </si>
  <si>
    <t>VTO</t>
  </si>
  <si>
    <t>VTP</t>
  </si>
  <si>
    <t>CHUYỂN PHÁT</t>
  </si>
  <si>
    <t>VTR</t>
  </si>
  <si>
    <t>VTX</t>
  </si>
  <si>
    <t>WCS</t>
  </si>
  <si>
    <t>WTC</t>
  </si>
  <si>
    <t>YBM</t>
  </si>
  <si>
    <t>YEG</t>
  </si>
  <si>
    <t>MEDIA</t>
  </si>
  <si>
    <t>&gt;0</t>
  </si>
  <si>
    <t>&gt;2 tỷ</t>
  </si>
  <si>
    <t>XẾP HẠNG</t>
  </si>
  <si>
    <t>CẢNH BÁO 
VI PHẠM</t>
  </si>
  <si>
    <t>CHỈ BÁO GIÁ VÀ
 KHỐI LƯỢNG</t>
  </si>
  <si>
    <t>TÍCH LUỸ
PHÂN PHỐI</t>
  </si>
  <si>
    <t xml:space="preserve"> +/_ GIÁ 5 PHIÊN</t>
  </si>
  <si>
    <t>TỔNG HỢP DANH SÁCH CỔ PHIẾU</t>
  </si>
  <si>
    <t>TOP TÍN HIỆU MUA %DRP</t>
  </si>
  <si>
    <t>HỆ THỐNG 
ĐỀ XUẤT</t>
  </si>
  <si>
    <t>% Phân bổ Vốn 
hệ thống 
khuyến nghị</t>
  </si>
  <si>
    <t>Hàng sẵn mua thêm</t>
  </si>
  <si>
    <t>Theo dõi mua</t>
  </si>
  <si>
    <t>Danh sách tín hiệu</t>
  </si>
  <si>
    <t>N/A Quan sát</t>
  </si>
  <si>
    <t>Danh sách backtest tín hiệu</t>
  </si>
  <si>
    <t>Danh sách Test nền 10 phiên</t>
  </si>
  <si>
    <t>Lực cầu</t>
  </si>
  <si>
    <t>Lực cung</t>
  </si>
  <si>
    <t>Chênh lệch giá trị</t>
  </si>
  <si>
    <t>Hệ số an toàn</t>
  </si>
  <si>
    <t>Hệ số rủi ro</t>
  </si>
  <si>
    <t>DỰ BÁO T+3</t>
  </si>
  <si>
    <t>Trạng thái Data</t>
  </si>
  <si>
    <t>tonghop_DSach_CP</t>
  </si>
  <si>
    <t>top_THMua_per_DRP</t>
  </si>
  <si>
    <t>hethong_DXuat</t>
  </si>
  <si>
    <t>per_PBVon_hethong_DXuat</t>
  </si>
  <si>
    <t>hangsan_MThem</t>
  </si>
  <si>
    <t>theodoi_Mua</t>
  </si>
  <si>
    <t>danhsach_THieu</t>
  </si>
  <si>
    <t>NA_QSat</t>
  </si>
  <si>
    <t>danhsach_BTest_THieu</t>
  </si>
  <si>
    <t>danhsach_TNen_10Phien</t>
  </si>
  <si>
    <t>luc_Cau</t>
  </si>
  <si>
    <t>luc_Cung</t>
  </si>
  <si>
    <t>chenhlech_GTri_CC</t>
  </si>
  <si>
    <t>heso_AToan</t>
  </si>
  <si>
    <t>heso_RRo</t>
  </si>
  <si>
    <t>dubao_T3</t>
  </si>
  <si>
    <t>trangthai_DTA</t>
  </si>
  <si>
    <t>% number</t>
  </si>
  <si>
    <t>mã cp</t>
  </si>
  <si>
    <t>-418 tỷ đồng</t>
  </si>
  <si>
    <t>LOADING...</t>
  </si>
  <si>
    <t/>
  </si>
  <si>
    <t>!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</si>
</sst>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5">
    <numFmt numFmtId="164" formatCode="dd&quot;/&quot;mm&quot;/&quot;yy"/>
    <numFmt numFmtId="165" formatCode="dd/MM/yyyy"/>
    <numFmt numFmtId="166" formatCode="d.m"/>
    <numFmt numFmtId="167" formatCode="&quot;$&quot;#,##0.00"/>
    <numFmt numFmtId="168" formatCode="d/m/yyyy"/>
  </numFmts>
  <fonts count="105">
    <font>
      <sz val="10.0"/>
      <color rgb="FF000000"/>
      <name val="Arial"/>
    </font>
    <font>
      <sz val="11.0"/>
      <name val="Poppins"/>
    </font>
    <font>
      <b/>
      <sz val="30.0"/>
      <color rgb="FF0B5394"/>
      <name val="Poppins"/>
    </font>
    <font>
      <b/>
      <sz val="11.0"/>
      <color rgb="FF0B5394"/>
      <name val="Poppins"/>
    </font>
    <font>
      <name val="Poppins"/>
    </font>
    <font>
      <sz val="11.0"/>
      <color rgb="FF000000"/>
      <name val="Poppins"/>
    </font>
    <font>
      <sz val="11.0"/>
      <color rgb="FFFFFFFF"/>
      <name val="Poppins"/>
    </font>
    <font>
      <b/>
      <sz val="30.0"/>
      <color rgb="FF0B5394"/>
      <name val="Roboto"/>
    </font>
    <font/>
    <font>
      <b/>
      <sz val="32.0"/>
      <color rgb="FF0B5394"/>
      <name val="Roboto"/>
    </font>
    <font>
      <b/>
      <sz val="12.0"/>
      <color rgb="FF0B5394"/>
      <name val="Roboto"/>
    </font>
    <font>
      <sz val="12.0"/>
      <color rgb="FF0B5394"/>
      <name val="Roboto"/>
    </font>
    <font>
      <sz val="12.0"/>
      <color rgb="FF000000"/>
      <name val="Poppins"/>
    </font>
    <font>
      <b/>
      <sz val="11.0"/>
      <color rgb="FF434343"/>
      <name val="Poppins"/>
    </font>
    <font>
      <sz val="11.0"/>
      <color rgb="FF434343"/>
      <name val="Poppins"/>
    </font>
    <font>
      <sz val="11.0"/>
      <color rgb="FF000000"/>
      <name val="Century Gothic"/>
    </font>
    <font>
      <sz val="11.0"/>
      <name val="Century Gothic"/>
    </font>
    <font>
      <b/>
      <sz val="10.0"/>
      <color rgb="FF666666"/>
      <name val="Roboto"/>
    </font>
    <font>
      <sz val="10.0"/>
      <color rgb="FF999999"/>
      <name val="Roboto"/>
    </font>
    <font>
      <u/>
      <sz val="10.0"/>
      <color rgb="FF1155CC"/>
      <name val="Roboto"/>
    </font>
    <font>
      <sz val="11.0"/>
      <name val="Roboto"/>
    </font>
    <font>
      <sz val="11.0"/>
      <color rgb="FF000000"/>
      <name val="Roboto"/>
    </font>
    <font>
      <b/>
      <sz val="8.0"/>
      <color rgb="FF000000"/>
      <name val="Roboto"/>
    </font>
    <font>
      <b/>
      <sz val="9.0"/>
      <color rgb="FFFFFFFF"/>
      <name val="Roboto"/>
    </font>
    <font>
      <b/>
      <sz val="8.0"/>
      <name val="Roboto"/>
    </font>
    <font>
      <sz val="9.0"/>
      <name val="Roboto"/>
    </font>
    <font>
      <b/>
      <sz val="9.0"/>
      <color rgb="FF000000"/>
      <name val="Roboto"/>
    </font>
    <font>
      <b/>
      <sz val="11.0"/>
      <color rgb="FF000000"/>
      <name val="Roboto"/>
    </font>
    <font>
      <b/>
      <sz val="10.0"/>
      <color rgb="FF000000"/>
      <name val="Roboto"/>
    </font>
    <font>
      <b/>
      <sz val="6.0"/>
      <color rgb="FF000000"/>
      <name val="Roboto"/>
    </font>
    <font>
      <sz val="10.0"/>
      <name val="Roboto"/>
    </font>
    <font>
      <sz val="10.0"/>
      <color rgb="FF434343"/>
      <name val="Roboto"/>
    </font>
    <font>
      <b/>
      <sz val="10.0"/>
      <color rgb="FF434343"/>
      <name val="Roboto"/>
    </font>
    <font>
      <color rgb="FF434343"/>
      <name val="Roboto"/>
    </font>
    <font>
      <u/>
      <color rgb="FF0000FF"/>
    </font>
    <font>
      <b/>
    </font>
    <font>
      <sz val="14.0"/>
      <color rgb="FFFFFFFF"/>
      <name val="Impact"/>
    </font>
    <font>
      <color rgb="FFFFFFFF"/>
    </font>
    <font>
      <sz val="11.0"/>
      <color rgb="FFFFFFFF"/>
    </font>
    <font>
      <b/>
      <sz val="11.0"/>
      <color rgb="FFFF9900"/>
    </font>
    <font>
      <color rgb="FFF6B26B"/>
    </font>
    <font>
      <color rgb="FFB7B7B7"/>
    </font>
    <font>
      <u/>
      <color rgb="FF1155CC"/>
    </font>
    <font>
      <u/>
      <color rgb="FF0000FF"/>
    </font>
    <font>
      <b/>
      <color rgb="FFFFFFFF"/>
    </font>
    <font>
      <b/>
      <color rgb="FF6AA84F"/>
    </font>
    <font>
      <b/>
      <color rgb="FF9900FF"/>
    </font>
    <font>
      <i/>
      <sz val="8.0"/>
      <color rgb="FF4A86E8"/>
    </font>
    <font>
      <b/>
      <sz val="8.0"/>
    </font>
    <font>
      <b/>
      <color rgb="FFFF0000"/>
    </font>
    <font>
      <b/>
      <sz val="12.0"/>
      <color rgb="FFFF9900"/>
      <name val="Raleway"/>
    </font>
    <font>
      <sz val="12.0"/>
      <color rgb="FFFFFFFF"/>
      <name val="Raleway"/>
    </font>
    <font>
      <sz val="10.0"/>
      <color rgb="FFFFFFFF"/>
      <name val="Raleway"/>
    </font>
    <font>
      <sz val="10.0"/>
      <color rgb="FFFFFFFF"/>
    </font>
    <font>
      <sz val="10.0"/>
      <color rgb="FFFFFFFF"/>
      <name val="Impact"/>
    </font>
    <font>
      <color rgb="FF9900FF"/>
    </font>
    <font>
      <color rgb="FF38761D"/>
    </font>
    <font>
      <color rgb="FFE06666"/>
    </font>
    <font>
      <color rgb="FF666666"/>
    </font>
    <font>
      <b/>
      <color rgb="FF38761D"/>
    </font>
    <font>
      <b/>
      <sz val="6.0"/>
      <color rgb="FFFF9900"/>
    </font>
    <font>
      <sz val="8.0"/>
    </font>
    <font>
      <color rgb="FF980000"/>
    </font>
    <font>
      <color rgb="FF6AA84F"/>
    </font>
    <font>
      <b/>
      <color rgb="FFE06666"/>
    </font>
    <font>
      <color rgb="FFFF0000"/>
    </font>
    <font>
      <sz val="11.0"/>
      <color rgb="FF000000"/>
      <name val="Calibri"/>
    </font>
    <font>
      <b/>
      <sz val="11.0"/>
      <color rgb="FF000000"/>
      <name val="Calibri"/>
    </font>
    <font>
      <u/>
      <sz val="11.0"/>
      <color rgb="FF000000"/>
      <name val="Calibri"/>
    </font>
    <font>
      <u/>
      <sz val="11.0"/>
      <color rgb="FF000000"/>
      <name val="Calibri"/>
    </font>
    <font>
      <b/>
      <sz val="8.0"/>
      <color rgb="FF000000"/>
      <name val="Verdana"/>
    </font>
    <font>
      <b/>
      <sz val="9.0"/>
      <color rgb="FF000000"/>
      <name val="Arial"/>
    </font>
    <font>
      <sz val="9.0"/>
      <color rgb="FF000000"/>
      <name val="Arial"/>
    </font>
    <font>
      <b/>
      <sz val="8.0"/>
      <name val="Verdana"/>
    </font>
    <font>
      <b/>
      <sz val="9.0"/>
      <name val="Verdana"/>
    </font>
    <font>
      <color/>
    </font>
    <font>
      <b/>
      <sz val="9.0"/>
      <color rgb="FF000000"/>
    </font>
    <font>
      <b/>
      <name val="Arial"/>
    </font>
    <font>
      <sz val="9.0"/>
      <color rgb="FF434343"/>
    </font>
    <font>
      <i/>
      <sz val="11.0"/>
      <color rgb="FF000000"/>
      <name val="Inconsolata"/>
    </font>
    <font>
      <i/>
      <name val="Arial"/>
    </font>
    <font>
      <sz val="11.0"/>
      <color rgb="FF000000"/>
      <name val="Inconsolata"/>
    </font>
    <font>
      <b/>
      <sz val="9.0"/>
      <color rgb="FFFF00FF"/>
    </font>
    <font>
      <b/>
      <color rgb="FF000000"/>
      <name val="Arial"/>
    </font>
    <font>
      <b/>
      <color rgb="FFFF0000"/>
      <name val="Arial"/>
    </font>
    <font>
      <b/>
      <sz val="9.0"/>
      <name val="Arial"/>
    </font>
    <font>
      <b/>
      <color rgb="FF4285F4"/>
    </font>
    <font>
      <b/>
      <color rgb="FF0D398C"/>
    </font>
    <font>
      <b/>
      <color/>
    </font>
    <font>
      <sz val="11.0"/>
      <color rgb="FFF7981D"/>
      <name val="Inconsolata"/>
    </font>
    <font>
      <b/>
      <color rgb="FF980000"/>
      <name val="Verdana"/>
    </font>
    <font>
      <b/>
      <name val="Verdana"/>
    </font>
    <font>
      <b/>
      <sz val="11.0"/>
      <color rgb="FF9900FF"/>
    </font>
    <font>
      <b/>
      <sz val="11.0"/>
      <color rgb="FF0000FF"/>
    </font>
    <font>
      <b/>
      <sz val="11.0"/>
      <color rgb="FF38761D"/>
    </font>
    <font>
      <b/>
      <sz val="11.0"/>
      <color rgb="FFE69138"/>
    </font>
    <font>
      <b/>
      <sz val="11.0"/>
      <color rgb="FFA64D79"/>
    </font>
    <font>
      <b/>
      <sz val="11.0"/>
      <color rgb="FF980000"/>
    </font>
    <font>
      <b/>
      <sz val="12.0"/>
      <color rgb="FFFF9900"/>
      <name val="Arial"/>
    </font>
    <font>
      <b/>
      <sz val="12.0"/>
      <color rgb="FF980000"/>
      <name val="Arial"/>
    </font>
    <font>
      <name val="Verdana"/>
    </font>
    <font>
      <b/>
      <i/>
      <color rgb="FFCC4125"/>
    </font>
    <font>
      <i/>
      <color rgb="FF3D85C6"/>
    </font>
    <font>
      <b/>
      <i/>
      <sz val="10.0"/>
      <color rgb="FF000000"/>
      <name val="Arial"/>
    </font>
    <font>
      <b/>
      <i/>
      <sz val="10.0"/>
      <color rgb="FFFFFF00"/>
      <name val="Arial"/>
    </font>
  </fonts>
  <fills count="39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EFEFEF"/>
        <bgColor rgb="FFEFEFEF"/>
      </patternFill>
    </fill>
    <fill>
      <patternFill patternType="solid">
        <fgColor rgb="FF0B5394"/>
        <bgColor rgb="FF0B5394"/>
      </patternFill>
    </fill>
    <fill>
      <patternFill patternType="solid">
        <fgColor rgb="FF45818E"/>
        <bgColor rgb="FF45818E"/>
      </patternFill>
    </fill>
    <fill>
      <patternFill patternType="solid">
        <fgColor rgb="FF833C0C"/>
        <bgColor rgb="FF833C0C"/>
      </patternFill>
    </fill>
    <fill>
      <patternFill patternType="solid">
        <fgColor rgb="FF806000"/>
        <bgColor rgb="FF806000"/>
      </patternFill>
    </fill>
    <fill>
      <patternFill patternType="solid">
        <fgColor rgb="FF2F75B5"/>
        <bgColor rgb="FF2F75B5"/>
      </patternFill>
    </fill>
    <fill>
      <patternFill patternType="solid">
        <fgColor rgb="FFA2C4C9"/>
        <bgColor rgb="FFA2C4C9"/>
      </patternFill>
    </fill>
    <fill>
      <patternFill patternType="solid">
        <fgColor rgb="FFC65911"/>
        <bgColor rgb="FFC65911"/>
      </patternFill>
    </fill>
    <fill>
      <patternFill patternType="solid">
        <fgColor rgb="FFBF8F00"/>
        <bgColor rgb="FFBF8F00"/>
      </patternFill>
    </fill>
    <fill>
      <patternFill patternType="solid">
        <fgColor rgb="FFBDD7EE"/>
        <bgColor rgb="FFBDD7EE"/>
      </patternFill>
    </fill>
    <fill>
      <patternFill patternType="solid">
        <fgColor rgb="FFD0E0E3"/>
        <bgColor rgb="FFD0E0E3"/>
      </patternFill>
    </fill>
    <fill>
      <patternFill patternType="solid">
        <fgColor rgb="FFF8CBAD"/>
        <bgColor rgb="FFF8CBAD"/>
      </patternFill>
    </fill>
    <fill>
      <patternFill patternType="solid">
        <fgColor rgb="FFFFE699"/>
        <bgColor rgb="FFFFE699"/>
      </patternFill>
    </fill>
    <fill>
      <patternFill patternType="solid">
        <fgColor rgb="FFCCCCCC"/>
        <bgColor rgb="FFCCCCCC"/>
      </patternFill>
    </fill>
    <fill>
      <patternFill patternType="solid">
        <fgColor rgb="FF4A86E8"/>
        <bgColor rgb="FF4A86E8"/>
      </patternFill>
    </fill>
    <fill>
      <patternFill patternType="solid">
        <fgColor rgb="FFF4CCCC"/>
        <bgColor rgb="FFF4CCCC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FFF2CC"/>
        <bgColor rgb="FFFFF2CC"/>
      </patternFill>
    </fill>
    <fill>
      <patternFill patternType="solid">
        <fgColor rgb="FF73C79E"/>
        <bgColor rgb="FF73C79E"/>
      </patternFill>
    </fill>
    <fill>
      <patternFill patternType="solid">
        <fgColor rgb="FF000000"/>
        <bgColor rgb="FF000000"/>
      </patternFill>
    </fill>
    <fill>
      <patternFill patternType="solid">
        <fgColor rgb="FFFF0000"/>
        <bgColor rgb="FFFF0000"/>
      </patternFill>
    </fill>
    <fill>
      <patternFill patternType="solid">
        <fgColor rgb="FFF3F3F3"/>
        <bgColor rgb="FFF3F3F3"/>
      </patternFill>
    </fill>
    <fill>
      <patternFill patternType="solid">
        <fgColor rgb="FF434343"/>
        <bgColor rgb="FF434343"/>
      </patternFill>
    </fill>
    <fill>
      <patternFill patternType="solid">
        <fgColor rgb="FFFFD966"/>
        <bgColor rgb="FFFFD966"/>
      </patternFill>
    </fill>
    <fill>
      <patternFill patternType="solid">
        <fgColor rgb="FFD9D9D9"/>
        <bgColor rgb="FFD9D9D9"/>
      </patternFill>
    </fill>
    <fill>
      <patternFill patternType="solid">
        <fgColor rgb="FFFF9900"/>
        <bgColor rgb="FFFF9900"/>
      </patternFill>
    </fill>
    <fill>
      <patternFill patternType="solid">
        <fgColor rgb="FFF8DB3C"/>
        <bgColor rgb="FFF8DB3C"/>
      </patternFill>
    </fill>
    <fill>
      <patternFill patternType="solid">
        <fgColor rgb="FFE5E5E5"/>
        <bgColor rgb="FFE5E5E5"/>
      </patternFill>
    </fill>
    <fill>
      <patternFill patternType="solid">
        <fgColor rgb="FFFFFF00"/>
        <bgColor rgb="FFFFFF00"/>
      </patternFill>
    </fill>
    <fill>
      <patternFill patternType="solid">
        <fgColor rgb="FFDD7E6B"/>
        <bgColor rgb="FFDD7E6B"/>
      </patternFill>
    </fill>
    <fill>
      <patternFill patternType="solid">
        <fgColor rgb="FFF7CB4D"/>
        <bgColor rgb="FFF7CB4D"/>
      </patternFill>
    </fill>
    <fill>
      <patternFill patternType="solid">
        <fgColor rgb="FF9FC5E8"/>
        <bgColor rgb="FF9FC5E8"/>
      </patternFill>
    </fill>
    <fill>
      <patternFill patternType="solid">
        <fgColor rgb="FF6FA8DC"/>
        <bgColor rgb="FF6FA8DC"/>
      </patternFill>
    </fill>
    <fill>
      <patternFill patternType="solid">
        <fgColor rgb="FFFEF8E3"/>
        <bgColor rgb="FFFEF8E3"/>
      </patternFill>
    </fill>
  </fills>
  <borders count="89">
    <border/>
    <border>
      <bottom style="thick">
        <color rgb="FF0B5394"/>
      </bottom>
    </border>
    <border>
      <bottom style="thin">
        <color rgb="FFD9D9D9"/>
      </bottom>
    </border>
    <border>
      <left style="thin">
        <color rgb="FFB7B7B7"/>
      </left>
    </border>
    <border>
      <right style="thin">
        <color rgb="FFCCCCCC"/>
      </right>
    </border>
    <border>
      <left style="thin">
        <color rgb="FFB7B7B7"/>
      </left>
      <top style="thin">
        <color rgb="FFB7B7B7"/>
      </top>
      <bottom style="thin">
        <color rgb="FFB7B7B7"/>
      </bottom>
    </border>
    <border>
      <top style="thin">
        <color rgb="FFB7B7B7"/>
      </top>
      <bottom style="thin">
        <color rgb="FFB7B7B7"/>
      </bottom>
    </border>
    <border>
      <right style="thin">
        <color rgb="FFB7B7B7"/>
      </right>
      <top style="thin">
        <color rgb="FFB7B7B7"/>
      </top>
      <bottom style="thin">
        <color rgb="FFB7B7B7"/>
      </bottom>
    </border>
    <border>
      <left style="thin">
        <color rgb="FFB7B7B7"/>
      </left>
      <right style="thin">
        <color rgb="FFB7B7B7"/>
      </right>
      <top style="thin">
        <color rgb="FFB7B7B7"/>
      </top>
    </border>
    <border>
      <bottom style="thin">
        <color rgb="FFCCCCCC"/>
      </bottom>
    </border>
    <border>
      <left style="thin">
        <color rgb="FFB7B7B7"/>
      </left>
      <right style="hair">
        <color rgb="FFB7B7B7"/>
      </right>
      <top style="hair">
        <color rgb="FFB7B7B7"/>
      </top>
      <bottom style="hair">
        <color rgb="FFB7B7B7"/>
      </bottom>
    </border>
    <border>
      <left style="hair">
        <color rgb="FFB7B7B7"/>
      </left>
      <right style="hair">
        <color rgb="FFB7B7B7"/>
      </right>
      <top style="hair">
        <color rgb="FFB7B7B7"/>
      </top>
      <bottom style="hair">
        <color rgb="FFB7B7B7"/>
      </bottom>
    </border>
    <border>
      <bottom style="thin">
        <color rgb="FFB7B7B7"/>
      </bottom>
    </border>
    <border>
      <left style="thin">
        <color rgb="FFB7B7B7"/>
      </left>
      <right style="hair">
        <color rgb="FFB7B7B7"/>
      </right>
      <bottom style="hair">
        <color rgb="FFB7B7B7"/>
      </bottom>
    </border>
    <border>
      <left style="hair">
        <color rgb="FFB7B7B7"/>
      </left>
      <right style="hair">
        <color rgb="FFB7B7B7"/>
      </right>
      <bottom style="hair">
        <color rgb="FFB7B7B7"/>
      </bottom>
    </border>
    <border>
      <left style="hair">
        <color rgb="FFB7B7B7"/>
      </left>
      <right style="thin">
        <color rgb="FFB7B7B7"/>
      </right>
      <bottom style="hair">
        <color rgb="FFB7B7B7"/>
      </bottom>
    </border>
    <border>
      <left style="hair">
        <color rgb="FFB7B7B7"/>
      </left>
      <right style="thin">
        <color rgb="FFB7B7B7"/>
      </right>
      <top style="hair">
        <color rgb="FFB7B7B7"/>
      </top>
      <bottom style="hair">
        <color rgb="FFB7B7B7"/>
      </bottom>
    </border>
    <border>
      <left style="thin">
        <color rgb="FFB7B7B7"/>
      </left>
      <right style="hair">
        <color rgb="FFB7B7B7"/>
      </right>
      <top style="hair">
        <color rgb="FFB7B7B7"/>
      </top>
    </border>
    <border>
      <left style="hair">
        <color rgb="FFB7B7B7"/>
      </left>
      <right style="hair">
        <color rgb="FFB7B7B7"/>
      </right>
      <top style="hair">
        <color rgb="FFB7B7B7"/>
      </top>
    </border>
    <border>
      <left style="hair">
        <color rgb="FFB7B7B7"/>
      </left>
      <right style="thin">
        <color rgb="FFB7B7B7"/>
      </right>
      <top style="hair">
        <color rgb="FFB7B7B7"/>
      </top>
    </border>
    <border>
      <top style="thin">
        <color rgb="FFCCCCCC"/>
      </top>
      <bottom style="thin">
        <color rgb="FFB7B7B7"/>
      </bottom>
    </border>
    <border>
      <left style="double">
        <color rgb="FFFFFFFF"/>
      </left>
      <right style="double">
        <color rgb="FFFFFFFF"/>
      </right>
      <top style="double">
        <color rgb="FFFFFFFF"/>
      </top>
      <bottom style="double">
        <color rgb="FFFFFFFF"/>
      </bottom>
    </border>
    <border>
      <left style="double">
        <color rgb="FFFFFFFF"/>
      </left>
      <right style="double">
        <color rgb="FFFFFFFF"/>
      </right>
      <top style="double">
        <color rgb="FFFFFFFF"/>
      </top>
    </border>
    <border>
      <left style="double">
        <color rgb="FFFFFFFF"/>
      </left>
      <top style="double">
        <color rgb="FFFFFFFF"/>
      </top>
      <bottom style="double">
        <color rgb="FFFFFFFF"/>
      </bottom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</border>
    <border>
      <right style="double">
        <color rgb="FFFFFFFF"/>
      </right>
      <top style="double">
        <color rgb="FFFFFFFF"/>
      </top>
    </border>
    <border>
      <left style="thick">
        <color rgb="FF000000"/>
      </left>
      <top style="thick">
        <color rgb="FF000000"/>
      </top>
    </border>
    <border>
      <right style="thick">
        <color rgb="FF000000"/>
      </right>
      <top style="thick">
        <color rgb="FF000000"/>
      </top>
    </border>
    <border>
      <right style="double">
        <color rgb="FFFFFFFF"/>
      </right>
      <top style="double">
        <color rgb="FFFFFFFF"/>
      </top>
      <bottom style="double">
        <color rgb="FFFFFFFF"/>
      </bottom>
    </border>
    <border>
      <left style="thick">
        <color rgb="FF000000"/>
      </left>
      <bottom style="thick">
        <color rgb="FF000000"/>
      </bottom>
    </border>
    <border>
      <right style="thick">
        <color rgb="FF000000"/>
      </right>
      <bottom style="thick">
        <color rgb="FF000000"/>
      </bottom>
    </border>
    <border>
      <bottom style="thick">
        <color rgb="FF000000"/>
      </bottom>
    </border>
    <border>
      <bottom style="thick">
        <color rgb="FFFF9900"/>
      </bottom>
    </border>
    <border>
      <left style="double">
        <color rgb="FFFFFFFF"/>
      </left>
      <right style="double">
        <color rgb="FFFFFFFF"/>
      </right>
      <bottom style="double">
        <color rgb="FFFFFFFF"/>
      </bottom>
    </border>
    <border>
      <left style="thin">
        <color rgb="FFF3F3F3"/>
      </left>
      <right style="thin">
        <color rgb="FFFFFFFF"/>
      </right>
      <top style="thin">
        <color rgb="FFF3F3F3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3F3F3"/>
      </top>
      <bottom style="thin">
        <color rgb="FFFFFFFF"/>
      </bottom>
    </border>
    <border>
      <left style="thin">
        <color rgb="FFFFFFFF"/>
      </left>
      <right style="thin">
        <color rgb="FFF3F3F3"/>
      </right>
      <top style="thin">
        <color rgb="FFF3F3F3"/>
      </top>
      <bottom style="thin">
        <color rgb="FFFFFFFF"/>
      </bottom>
    </border>
    <border>
      <left style="thin">
        <color rgb="FFF3F3F3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3F3F3"/>
      </right>
      <top style="thin">
        <color rgb="FFFFFFFF"/>
      </top>
      <bottom style="thin">
        <color rgb="FFFFFFFF"/>
      </bottom>
    </border>
    <border>
      <left style="thin">
        <color rgb="FFF3F3F3"/>
      </left>
      <right style="thin">
        <color rgb="FFFFFFFF"/>
      </right>
      <top style="thin">
        <color rgb="FFFFFFFF"/>
      </top>
      <bottom style="thin">
        <color rgb="FFF3F3F3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3F3F3"/>
      </bottom>
    </border>
    <border>
      <left style="thin">
        <color rgb="FFFFFFFF"/>
      </left>
      <right style="thin">
        <color rgb="FFF3F3F3"/>
      </right>
      <top style="thin">
        <color rgb="FFFFFFFF"/>
      </top>
      <bottom style="thin">
        <color rgb="FFF3F3F3"/>
      </bottom>
    </border>
    <border>
      <left style="thick">
        <color rgb="FF434343"/>
      </left>
      <right style="thick">
        <color rgb="FF434343"/>
      </right>
      <top style="thick">
        <color rgb="FF434343"/>
      </top>
      <bottom style="thick">
        <color rgb="FF434343"/>
      </bottom>
    </border>
    <border>
      <left style="thick">
        <color rgb="FFF3F3F3"/>
      </left>
      <right style="thick">
        <color rgb="FFF3F3F3"/>
      </right>
      <top style="thick">
        <color rgb="FFF3F3F3"/>
      </top>
      <bottom style="thick">
        <color rgb="FFF3F3F3"/>
      </bottom>
    </border>
    <border>
      <left style="thick">
        <color rgb="FFF3F3F3"/>
      </left>
      <right style="thick">
        <color rgb="FFF3F3F3"/>
      </right>
      <top style="thick">
        <color rgb="FFF3F3F3"/>
      </top>
    </border>
    <border>
      <left style="thick">
        <color rgb="FFF3F3F3"/>
      </left>
      <top style="thick">
        <color rgb="FFF3F3F3"/>
      </top>
      <bottom style="thick">
        <color rgb="FFF3F3F3"/>
      </bottom>
    </border>
    <border>
      <left style="thick">
        <color rgb="FFF3F3F3"/>
      </left>
      <right style="thick">
        <color rgb="FFF3F3F3"/>
      </right>
      <bottom style="thick">
        <color rgb="FFF3F3F3"/>
      </bottom>
    </border>
    <border>
      <right style="thick">
        <color rgb="FFF3F3F3"/>
      </right>
      <top style="thick">
        <color rgb="FFF3F3F3"/>
      </top>
      <bottom style="thick">
        <color rgb="FFF3F3F3"/>
      </bottom>
    </border>
    <border>
      <left style="thin">
        <color rgb="FFF6B26B"/>
      </left>
      <right style="thin">
        <color rgb="FFF6B26B"/>
      </right>
      <top style="thin">
        <color rgb="FFF6B26B"/>
      </top>
      <bottom style="thin">
        <color rgb="FFF6B26B"/>
      </bottom>
    </border>
    <border>
      <left style="thick">
        <color rgb="FFF3F3F3"/>
      </left>
      <right style="thick">
        <color rgb="FFF3F3F3"/>
      </right>
    </border>
    <border>
      <left style="thin">
        <color rgb="FFD9D9D9"/>
      </left>
      <right style="thin">
        <color rgb="FFD9D9D9"/>
      </right>
      <top style="thin">
        <color rgb="FFD9D9D9"/>
      </top>
      <bottom style="thin">
        <color rgb="FFD9D9D9"/>
      </bottom>
    </border>
    <border>
      <left style="thin">
        <color rgb="FFF3F3F3"/>
      </left>
      <right style="thin">
        <color rgb="FFF3F3F3"/>
      </right>
      <top style="thin">
        <color rgb="FFF3F3F3"/>
      </top>
      <bottom style="thin">
        <color rgb="FFF3F3F3"/>
      </bottom>
    </border>
    <border>
      <left style="double">
        <color rgb="FFFFFFFF"/>
      </left>
      <bottom style="double">
        <color rgb="FFFFFFFF"/>
      </bottom>
    </border>
    <border>
      <left style="thick">
        <color rgb="FFFFD966"/>
      </left>
      <right style="thick">
        <color rgb="FFFFD966"/>
      </right>
      <top style="thick">
        <color rgb="FFFFD966"/>
      </top>
      <bottom style="thick">
        <color rgb="FFFFD966"/>
      </bottom>
    </border>
    <border>
      <right style="thick">
        <color rgb="FFF3F3F3"/>
      </right>
      <top style="thick">
        <color rgb="FFF3F3F3"/>
      </top>
      <bottom style="thick">
        <color rgb="FFFF9900"/>
      </bottom>
    </border>
    <border>
      <left style="thick">
        <color rgb="FFF3F3F3"/>
      </left>
      <right style="thick">
        <color rgb="FFF3F3F3"/>
      </right>
      <top style="thick">
        <color rgb="FFF3F3F3"/>
      </top>
      <bottom style="thick">
        <color rgb="FFFF9900"/>
      </bottom>
    </border>
    <border>
      <left style="thick">
        <color rgb="FFF3F3F3"/>
      </left>
      <top style="thick">
        <color rgb="FFF3F3F3"/>
      </top>
    </border>
    <border>
      <left style="double">
        <color rgb="FFD9D9D9"/>
      </left>
      <right style="double">
        <color rgb="FFD9D9D9"/>
      </right>
      <bottom style="double">
        <color rgb="FFD9D9D9"/>
      </bottom>
    </border>
    <border>
      <left style="double">
        <color rgb="FFD9D9D9"/>
      </left>
      <bottom style="double">
        <color rgb="FFD9D9D9"/>
      </bottom>
    </border>
    <border>
      <right style="double">
        <color rgb="FFD9D9D9"/>
      </right>
      <top style="double">
        <color rgb="FFD9D9D9"/>
      </top>
      <bottom style="double">
        <color rgb="FFD9D9D9"/>
      </bottom>
    </border>
    <border>
      <left style="double">
        <color rgb="FFF3F3F3"/>
      </left>
      <right style="double">
        <color rgb="FFF3F3F3"/>
      </right>
      <bottom style="double">
        <color rgb="FFF3F3F3"/>
      </bottom>
    </border>
    <border>
      <left style="double">
        <color rgb="FFF3F3F3"/>
      </left>
      <bottom style="double">
        <color rgb="FFF3F3F3"/>
      </bottom>
    </border>
    <border>
      <left style="double">
        <color rgb="FFF3F3F3"/>
      </left>
      <right style="double">
        <color rgb="FFF3F3F3"/>
      </right>
      <top style="double">
        <color rgb="FFF3F3F3"/>
      </top>
      <bottom style="thin">
        <color rgb="FFFF9900"/>
      </bottom>
    </border>
    <border>
      <left style="double">
        <color rgb="FFF3F3F3"/>
      </left>
      <top style="double">
        <color rgb="FFF3F3F3"/>
      </top>
      <bottom style="thin">
        <color rgb="FFFF9900"/>
      </bottom>
    </border>
    <border>
      <left style="double">
        <color rgb="FFF3F3F3"/>
      </left>
      <right style="double">
        <color rgb="FFF3F3F3"/>
      </right>
    </border>
    <border>
      <left style="double">
        <color rgb="FFF3F3F3"/>
      </left>
    </border>
    <border>
      <right style="thin">
        <color rgb="FFD9D9D9"/>
      </right>
      <bottom style="thin">
        <color rgb="FFCCCCCC"/>
      </bottom>
    </border>
    <border>
      <left style="thin">
        <color rgb="FFD9D9D9"/>
      </left>
      <bottom style="thin">
        <color rgb="FFCCCCCC"/>
      </bottom>
    </border>
    <border>
      <left style="double">
        <color rgb="FFD9D9D9"/>
      </left>
      <right style="double">
        <color rgb="FFD9D9D9"/>
      </right>
    </border>
    <border>
      <left style="double">
        <color rgb="FFD9D9D9"/>
      </left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n">
        <color rgb="FF000000"/>
      </left>
    </border>
    <border>
      <left style="thin">
        <color rgb="FFFFFFFF"/>
      </left>
      <right style="thin">
        <color rgb="FFFFFFFF"/>
      </right>
      <top style="thin">
        <color rgb="FFFFFFFF"/>
      </top>
    </border>
    <border>
      <left style="thin">
        <color rgb="FFFFFFFF"/>
      </left>
      <right style="thin">
        <color rgb="FFFFFFFF"/>
      </right>
      <top style="thin">
        <color rgb="FF3C78D8"/>
      </top>
      <bottom style="thin">
        <color rgb="FFFFFFFF"/>
      </bottom>
    </border>
    <border>
      <left style="thin">
        <color rgb="FFF3F3F3"/>
      </left>
      <right style="thin">
        <color rgb="FFF3F3F3"/>
      </right>
      <top style="thin">
        <color rgb="FFF3F3F3"/>
      </top>
      <bottom style="thin">
        <color rgb="FFFCE5CD"/>
      </bottom>
    </border>
    <border>
      <left style="thin">
        <color rgb="FFF3F3F3"/>
      </left>
      <right style="thin">
        <color rgb="FFF3F3F3"/>
      </right>
      <bottom style="thin">
        <color rgb="FFE6B8AF"/>
      </bottom>
    </border>
    <border>
      <left style="thin">
        <color rgb="FFF3F3F3"/>
      </left>
      <right style="thin">
        <color rgb="FFF3F3F3"/>
      </right>
      <top style="thin">
        <color rgb="FFFFFFFF"/>
      </top>
      <bottom style="thin">
        <color rgb="FFF3F3F3"/>
      </bottom>
    </border>
    <border>
      <left style="thin">
        <color rgb="FFFFFFFF"/>
      </left>
      <right style="thin">
        <color rgb="FFB6D7A8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3F3F3"/>
      </right>
      <top style="thin">
        <color rgb="FFF3F3F3"/>
      </top>
      <bottom style="thin">
        <color rgb="FFF3F3F3"/>
      </bottom>
    </border>
    <border>
      <left style="thin">
        <color rgb="FFB6D7A8"/>
      </left>
      <right style="thin">
        <color rgb="FFFFFFFF"/>
      </right>
      <top style="thin">
        <color rgb="FFFFFFFF"/>
      </top>
      <bottom style="thin">
        <color rgb="FFFFFFFF"/>
      </bottom>
    </border>
    <border>
      <right style="thin">
        <color rgb="FFF3F3F3"/>
      </right>
    </border>
    <border>
      <left style="thin">
        <color rgb="FFFFFFFF"/>
      </left>
      <right style="thin">
        <color rgb="FFFFFFFF"/>
      </right>
      <bottom style="thin">
        <color rgb="FFFFFFFF"/>
      </bottom>
    </border>
    <border>
      <left style="thin">
        <color rgb="FFFFFFFF"/>
      </left>
      <top style="thin">
        <color rgb="FFFFFFFF"/>
      </top>
      <bottom style="thin">
        <color rgb="FFFFFFFF"/>
      </bottom>
    </border>
    <border>
      <top style="thin">
        <color rgb="FFFFFFFF"/>
      </top>
      <bottom style="thin">
        <color rgb="FFFFFFFF"/>
      </bottom>
    </border>
  </borders>
  <cellStyleXfs count="1">
    <xf borderId="0" fillId="0" fontId="0" numFmtId="0" applyAlignment="1" applyFont="1"/>
  </cellStyleXfs>
  <cellXfs count="37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vertical="center"/>
    </xf>
    <xf borderId="0" fillId="2" fontId="2" numFmtId="0" xfId="0" applyAlignment="1" applyFill="1" applyFont="1">
      <alignment horizontal="right" readingOrder="0" shrinkToFit="0" vertical="center" wrapText="0"/>
    </xf>
    <xf borderId="0" fillId="2" fontId="3" numFmtId="0" xfId="0" applyAlignment="1" applyFont="1">
      <alignment readingOrder="0" shrinkToFit="0" vertical="center" wrapText="0"/>
    </xf>
    <xf borderId="0" fillId="0" fontId="4" numFmtId="0" xfId="0" applyAlignment="1" applyFont="1">
      <alignment vertical="center"/>
    </xf>
    <xf borderId="0" fillId="2" fontId="3" numFmtId="0" xfId="0" applyAlignment="1" applyFont="1">
      <alignment horizontal="center" readingOrder="0" shrinkToFit="0" vertical="center" wrapText="0"/>
    </xf>
    <xf borderId="0" fillId="2" fontId="5" numFmtId="0" xfId="0" applyAlignment="1" applyFont="1">
      <alignment horizontal="center" shrinkToFit="0" vertical="center" wrapText="0"/>
    </xf>
    <xf borderId="0" fillId="2" fontId="5" numFmtId="0" xfId="0" applyAlignment="1" applyFont="1">
      <alignment readingOrder="0" shrinkToFit="0" vertical="center" wrapText="0"/>
    </xf>
    <xf borderId="0" fillId="0" fontId="5" numFmtId="0" xfId="0" applyAlignment="1" applyFont="1">
      <alignment horizontal="left" shrinkToFit="0" vertical="center" wrapText="0"/>
    </xf>
    <xf borderId="0" fillId="2" fontId="5" numFmtId="0" xfId="0" applyAlignment="1" applyFont="1">
      <alignment shrinkToFit="0" vertical="center" wrapText="0"/>
    </xf>
    <xf borderId="0" fillId="0" fontId="6" numFmtId="0" xfId="0" applyAlignment="1" applyFont="1">
      <alignment readingOrder="0" vertical="center"/>
    </xf>
    <xf borderId="1" fillId="2" fontId="7" numFmtId="0" xfId="0" applyAlignment="1" applyBorder="1" applyFont="1">
      <alignment horizontal="right" readingOrder="0" shrinkToFit="0" vertical="center" wrapText="0"/>
    </xf>
    <xf borderId="1" fillId="0" fontId="8" numFmtId="0" xfId="0" applyBorder="1" applyFont="1"/>
    <xf borderId="1" fillId="2" fontId="9" numFmtId="0" xfId="0" applyAlignment="1" applyBorder="1" applyFont="1">
      <alignment readingOrder="0" shrinkToFit="0" vertical="center" wrapText="0"/>
    </xf>
    <xf borderId="1" fillId="2" fontId="10" numFmtId="0" xfId="0" applyAlignment="1" applyBorder="1" applyFont="1">
      <alignment readingOrder="0" shrinkToFit="0" vertical="center" wrapText="1"/>
    </xf>
    <xf borderId="1" fillId="2" fontId="11" numFmtId="0" xfId="0" applyAlignment="1" applyBorder="1" applyFont="1">
      <alignment readingOrder="0" shrinkToFit="0" vertical="center" wrapText="1"/>
    </xf>
    <xf borderId="0" fillId="2" fontId="12" numFmtId="0" xfId="0" applyAlignment="1" applyFont="1">
      <alignment readingOrder="0" shrinkToFit="0" vertical="center" wrapText="0"/>
    </xf>
    <xf borderId="0" fillId="0" fontId="13" numFmtId="0" xfId="0" applyAlignment="1" applyFont="1">
      <alignment horizontal="right" readingOrder="0" shrinkToFit="0" vertical="center" wrapText="0"/>
    </xf>
    <xf borderId="0" fillId="0" fontId="13" numFmtId="0" xfId="0" applyAlignment="1" applyFont="1">
      <alignment horizontal="left" readingOrder="0" shrinkToFit="0" vertical="center" wrapText="0"/>
    </xf>
    <xf borderId="0" fillId="2" fontId="14" numFmtId="0" xfId="0" applyAlignment="1" applyFont="1">
      <alignment readingOrder="0" shrinkToFit="0" vertical="center" wrapText="0"/>
    </xf>
    <xf borderId="0" fillId="2" fontId="15" numFmtId="0" xfId="0" applyAlignment="1" applyFont="1">
      <alignment shrinkToFit="0" vertical="center" wrapText="0"/>
    </xf>
    <xf borderId="0" fillId="0" fontId="16" numFmtId="0" xfId="0" applyAlignment="1" applyFont="1">
      <alignment vertical="center"/>
    </xf>
    <xf borderId="2" fillId="0" fontId="17" numFmtId="0" xfId="0" applyAlignment="1" applyBorder="1" applyFont="1">
      <alignment horizontal="right" readingOrder="0" shrinkToFit="0" vertical="center" wrapText="0"/>
    </xf>
    <xf borderId="2" fillId="0" fontId="8" numFmtId="0" xfId="0" applyBorder="1" applyFont="1"/>
    <xf borderId="2" fillId="2" fontId="18" numFmtId="0" xfId="0" applyAlignment="1" applyBorder="1" applyFont="1">
      <alignment readingOrder="0" shrinkToFit="0" vertical="center" wrapText="0"/>
    </xf>
    <xf borderId="0" fillId="2" fontId="18" numFmtId="0" xfId="0" applyAlignment="1" applyFont="1">
      <alignment readingOrder="0" shrinkToFit="0" vertical="center" wrapText="0"/>
    </xf>
    <xf borderId="2" fillId="0" fontId="17" numFmtId="0" xfId="0" applyAlignment="1" applyBorder="1" applyFont="1">
      <alignment horizontal="left" readingOrder="0" shrinkToFit="0" vertical="center" wrapText="0"/>
    </xf>
    <xf borderId="2" fillId="0" fontId="19" numFmtId="0" xfId="0" applyAlignment="1" applyBorder="1" applyFont="1">
      <alignment horizontal="left" readingOrder="0" vertical="center"/>
    </xf>
    <xf borderId="0" fillId="0" fontId="4" numFmtId="0" xfId="0" applyFont="1"/>
    <xf borderId="2" fillId="0" fontId="18" numFmtId="0" xfId="0" applyAlignment="1" applyBorder="1" applyFont="1">
      <alignment readingOrder="0" shrinkToFit="0" vertical="center" wrapText="0"/>
    </xf>
    <xf borderId="0" fillId="0" fontId="18" numFmtId="0" xfId="0" applyAlignment="1" applyFont="1">
      <alignment readingOrder="0" shrinkToFit="0" vertical="center" wrapText="0"/>
    </xf>
    <xf borderId="2" fillId="0" fontId="18" numFmtId="164" xfId="0" applyAlignment="1" applyBorder="1" applyFont="1" applyNumberFormat="1">
      <alignment horizontal="left" readingOrder="0" vertical="center"/>
    </xf>
    <xf borderId="2" fillId="0" fontId="18" numFmtId="0" xfId="0" applyBorder="1" applyFont="1"/>
    <xf borderId="0" fillId="0" fontId="1" numFmtId="0" xfId="0" applyFont="1"/>
    <xf borderId="0" fillId="0" fontId="20" numFmtId="0" xfId="0" applyAlignment="1" applyFont="1">
      <alignment vertical="center"/>
    </xf>
    <xf borderId="0" fillId="2" fontId="21" numFmtId="0" xfId="0" applyAlignment="1" applyFont="1">
      <alignment horizontal="right" shrinkToFit="0" vertical="center" wrapText="0"/>
    </xf>
    <xf borderId="0" fillId="2" fontId="21" numFmtId="0" xfId="0" applyAlignment="1" applyFont="1">
      <alignment shrinkToFit="0" vertical="center" wrapText="0"/>
    </xf>
    <xf borderId="0" fillId="2" fontId="21" numFmtId="0" xfId="0" applyAlignment="1" applyFont="1">
      <alignment horizontal="center" shrinkToFit="0" vertical="center" wrapText="0"/>
    </xf>
    <xf borderId="0" fillId="0" fontId="21" numFmtId="0" xfId="0" applyAlignment="1" applyFont="1">
      <alignment shrinkToFit="0" vertical="center" wrapText="0"/>
    </xf>
    <xf borderId="0" fillId="3" fontId="22" numFmtId="0" xfId="0" applyAlignment="1" applyFill="1" applyFont="1">
      <alignment horizontal="right" readingOrder="0" shrinkToFit="0" vertical="center" wrapText="1"/>
    </xf>
    <xf borderId="0" fillId="3" fontId="22" numFmtId="0" xfId="0" applyAlignment="1" applyFont="1">
      <alignment horizontal="center" readingOrder="0" shrinkToFit="0" vertical="center" wrapText="1"/>
    </xf>
    <xf borderId="3" fillId="4" fontId="23" numFmtId="0" xfId="0" applyAlignment="1" applyBorder="1" applyFill="1" applyFont="1">
      <alignment horizontal="center" readingOrder="0" shrinkToFit="0" vertical="center" wrapText="0"/>
    </xf>
    <xf borderId="3" fillId="5" fontId="23" numFmtId="0" xfId="0" applyAlignment="1" applyBorder="1" applyFill="1" applyFont="1">
      <alignment horizontal="center" readingOrder="0" shrinkToFit="0" vertical="center" wrapText="0"/>
    </xf>
    <xf borderId="3" fillId="6" fontId="23" numFmtId="0" xfId="0" applyAlignment="1" applyBorder="1" applyFill="1" applyFont="1">
      <alignment horizontal="center" readingOrder="0" shrinkToFit="0" vertical="center" wrapText="0"/>
    </xf>
    <xf borderId="3" fillId="7" fontId="23" numFmtId="0" xfId="0" applyAlignment="1" applyBorder="1" applyFill="1" applyFont="1">
      <alignment horizontal="center" readingOrder="0" shrinkToFit="0" vertical="center" wrapText="0"/>
    </xf>
    <xf borderId="4" fillId="0" fontId="8" numFmtId="0" xfId="0" applyBorder="1" applyFont="1"/>
    <xf borderId="0" fillId="0" fontId="24" numFmtId="0" xfId="0" applyAlignment="1" applyFont="1">
      <alignment vertical="center"/>
    </xf>
    <xf borderId="5" fillId="8" fontId="23" numFmtId="0" xfId="0" applyAlignment="1" applyBorder="1" applyFill="1" applyFont="1">
      <alignment horizontal="center" readingOrder="0" shrinkToFit="0" vertical="center" wrapText="0"/>
    </xf>
    <xf borderId="6" fillId="0" fontId="8" numFmtId="0" xfId="0" applyBorder="1" applyFont="1"/>
    <xf borderId="7" fillId="0" fontId="8" numFmtId="0" xfId="0" applyBorder="1" applyFont="1"/>
    <xf borderId="5" fillId="9" fontId="23" numFmtId="0" xfId="0" applyAlignment="1" applyBorder="1" applyFill="1" applyFont="1">
      <alignment horizontal="center" readingOrder="0" shrinkToFit="0" vertical="center" wrapText="0"/>
    </xf>
    <xf borderId="5" fillId="10" fontId="23" numFmtId="0" xfId="0" applyAlignment="1" applyBorder="1" applyFill="1" applyFont="1">
      <alignment horizontal="center" readingOrder="0" shrinkToFit="0" vertical="center" wrapText="0"/>
    </xf>
    <xf borderId="5" fillId="11" fontId="23" numFmtId="0" xfId="0" applyAlignment="1" applyBorder="1" applyFill="1" applyFont="1">
      <alignment horizontal="center" readingOrder="0" shrinkToFit="0" vertical="center" wrapText="0"/>
    </xf>
    <xf borderId="0" fillId="0" fontId="25" numFmtId="0" xfId="0" applyAlignment="1" applyFont="1">
      <alignment vertical="center"/>
    </xf>
    <xf borderId="8" fillId="12" fontId="26" numFmtId="0" xfId="0" applyAlignment="1" applyBorder="1" applyFill="1" applyFont="1">
      <alignment horizontal="center" readingOrder="0" shrinkToFit="0" vertical="center" wrapText="0"/>
    </xf>
    <xf borderId="8" fillId="13" fontId="26" numFmtId="0" xfId="0" applyAlignment="1" applyBorder="1" applyFill="1" applyFont="1">
      <alignment horizontal="center" readingOrder="0" shrinkToFit="0" vertical="center" wrapText="0"/>
    </xf>
    <xf borderId="8" fillId="14" fontId="26" numFmtId="0" xfId="0" applyAlignment="1" applyBorder="1" applyFill="1" applyFont="1">
      <alignment horizontal="center" readingOrder="0" shrinkToFit="0" vertical="center" wrapText="0"/>
    </xf>
    <xf borderId="8" fillId="15" fontId="26" numFmtId="0" xfId="0" applyAlignment="1" applyBorder="1" applyFill="1" applyFont="1">
      <alignment horizontal="center" readingOrder="0" shrinkToFit="0" vertical="center" wrapText="0"/>
    </xf>
    <xf borderId="0" fillId="0" fontId="25" numFmtId="0" xfId="0" applyAlignment="1" applyFont="1">
      <alignment readingOrder="0" vertical="center"/>
    </xf>
    <xf borderId="9" fillId="16" fontId="27" numFmtId="0" xfId="0" applyAlignment="1" applyBorder="1" applyFill="1" applyFont="1">
      <alignment horizontal="right" readingOrder="0" shrinkToFit="0" vertical="center" wrapText="1"/>
    </xf>
    <xf borderId="9" fillId="16" fontId="27" numFmtId="0" xfId="0" applyAlignment="1" applyBorder="1" applyFont="1">
      <alignment readingOrder="0" shrinkToFit="0" vertical="center" wrapText="0"/>
    </xf>
    <xf borderId="9" fillId="16" fontId="27" numFmtId="0" xfId="0" applyAlignment="1" applyBorder="1" applyFont="1">
      <alignment readingOrder="0" shrinkToFit="0" vertical="center" wrapText="1"/>
    </xf>
    <xf borderId="10" fillId="17" fontId="28" numFmtId="0" xfId="0" applyAlignment="1" applyBorder="1" applyFill="1" applyFont="1">
      <alignment horizontal="center" readingOrder="0" shrinkToFit="0" vertical="center" wrapText="0"/>
    </xf>
    <xf borderId="11" fillId="18" fontId="28" numFmtId="0" xfId="0" applyAlignment="1" applyBorder="1" applyFill="1" applyFont="1">
      <alignment horizontal="center" readingOrder="0" shrinkToFit="0" vertical="center" wrapText="0"/>
    </xf>
    <xf borderId="0" fillId="16" fontId="29" numFmtId="165" xfId="0" applyAlignment="1" applyFont="1" applyNumberFormat="1">
      <alignment horizontal="center" shrinkToFit="0" textRotation="255" vertical="center" wrapText="0"/>
    </xf>
    <xf borderId="0" fillId="0" fontId="30" numFmtId="0" xfId="0" applyAlignment="1" applyFont="1">
      <alignment vertical="center"/>
    </xf>
    <xf borderId="12" fillId="0" fontId="31" numFmtId="166" xfId="0" applyAlignment="1" applyBorder="1" applyFont="1" applyNumberFormat="1">
      <alignment horizontal="right" readingOrder="0" shrinkToFit="0" vertical="center" wrapText="1"/>
    </xf>
    <xf borderId="12" fillId="0" fontId="31" numFmtId="0" xfId="0" applyAlignment="1" applyBorder="1" applyFont="1">
      <alignment readingOrder="0" shrinkToFit="0" vertical="center" wrapText="1"/>
    </xf>
    <xf borderId="12" fillId="0" fontId="31" numFmtId="164" xfId="0" applyAlignment="1" applyBorder="1" applyFont="1" applyNumberFormat="1">
      <alignment horizontal="left" readingOrder="0" shrinkToFit="0" vertical="center" wrapText="1"/>
    </xf>
    <xf borderId="12" fillId="0" fontId="31" numFmtId="0" xfId="0" applyAlignment="1" applyBorder="1" applyFont="1">
      <alignment horizontal="center" readingOrder="0" shrinkToFit="0" vertical="center" wrapText="1"/>
    </xf>
    <xf borderId="12" fillId="0" fontId="31" numFmtId="9" xfId="0" applyAlignment="1" applyBorder="1" applyFont="1" applyNumberFormat="1">
      <alignment horizontal="center" readingOrder="0" shrinkToFit="0" vertical="center" wrapText="1"/>
    </xf>
    <xf borderId="13" fillId="0" fontId="28" numFmtId="9" xfId="0" applyAlignment="1" applyBorder="1" applyFont="1" applyNumberFormat="1">
      <alignment horizontal="center" shrinkToFit="0" vertical="center" wrapText="0"/>
    </xf>
    <xf borderId="14" fillId="0" fontId="28" numFmtId="167" xfId="0" applyAlignment="1" applyBorder="1" applyFont="1" applyNumberFormat="1">
      <alignment horizontal="center" shrinkToFit="0" vertical="center" wrapText="0"/>
    </xf>
    <xf borderId="14" fillId="17" fontId="28" numFmtId="0" xfId="0" applyAlignment="1" applyBorder="1" applyFont="1">
      <alignment horizontal="center" readingOrder="0" shrinkToFit="0" vertical="center" wrapText="0"/>
    </xf>
    <xf borderId="14" fillId="17" fontId="28" numFmtId="0" xfId="0" applyAlignment="1" applyBorder="1" applyFont="1">
      <alignment horizontal="center" shrinkToFit="0" vertical="center" wrapText="0"/>
    </xf>
    <xf borderId="11" fillId="17" fontId="28" numFmtId="0" xfId="0" applyAlignment="1" applyBorder="1" applyFont="1">
      <alignment horizontal="center" shrinkToFit="0" vertical="center" wrapText="0"/>
    </xf>
    <xf borderId="11" fillId="19" fontId="28" numFmtId="0" xfId="0" applyAlignment="1" applyBorder="1" applyFill="1" applyFont="1">
      <alignment horizontal="center" readingOrder="0" shrinkToFit="0" vertical="center" wrapText="0"/>
    </xf>
    <xf borderId="14" fillId="18" fontId="28" numFmtId="0" xfId="0" applyAlignment="1" applyBorder="1" applyFont="1">
      <alignment horizontal="center" readingOrder="0" shrinkToFit="0" vertical="center" wrapText="0"/>
    </xf>
    <xf borderId="14" fillId="19" fontId="28" numFmtId="0" xfId="0" applyAlignment="1" applyBorder="1" applyFont="1">
      <alignment horizontal="center" shrinkToFit="0" vertical="center" wrapText="0"/>
    </xf>
    <xf borderId="14" fillId="0" fontId="28" numFmtId="0" xfId="0" applyAlignment="1" applyBorder="1" applyFont="1">
      <alignment horizontal="center" shrinkToFit="0" vertical="center" wrapText="0"/>
    </xf>
    <xf borderId="14" fillId="20" fontId="28" numFmtId="0" xfId="0" applyAlignment="1" applyBorder="1" applyFill="1" applyFont="1">
      <alignment horizontal="center" shrinkToFit="0" vertical="center" wrapText="0"/>
    </xf>
    <xf borderId="14" fillId="21" fontId="28" numFmtId="0" xfId="0" applyAlignment="1" applyBorder="1" applyFill="1" applyFont="1">
      <alignment horizontal="center" shrinkToFit="0" vertical="center" wrapText="0"/>
    </xf>
    <xf borderId="14" fillId="22" fontId="28" numFmtId="0" xfId="0" applyAlignment="1" applyBorder="1" applyFill="1" applyFont="1">
      <alignment horizontal="center" shrinkToFit="0" vertical="center" wrapText="0"/>
    </xf>
    <xf borderId="15" fillId="0" fontId="28" numFmtId="0" xfId="0" applyAlignment="1" applyBorder="1" applyFont="1">
      <alignment horizontal="center" shrinkToFit="0" vertical="center" wrapText="0"/>
    </xf>
    <xf borderId="12" fillId="0" fontId="31" numFmtId="49" xfId="0" applyAlignment="1" applyBorder="1" applyFont="1" applyNumberFormat="1">
      <alignment horizontal="right" readingOrder="0" shrinkToFit="0" vertical="center" wrapText="1"/>
    </xf>
    <xf borderId="10" fillId="0" fontId="28" numFmtId="9" xfId="0" applyAlignment="1" applyBorder="1" applyFont="1" applyNumberFormat="1">
      <alignment horizontal="center" shrinkToFit="0" vertical="center" wrapText="0"/>
    </xf>
    <xf borderId="11" fillId="0" fontId="28" numFmtId="167" xfId="0" applyAlignment="1" applyBorder="1" applyFont="1" applyNumberFormat="1">
      <alignment horizontal="center" shrinkToFit="0" vertical="center" wrapText="0"/>
    </xf>
    <xf borderId="11" fillId="0" fontId="28" numFmtId="0" xfId="0" applyAlignment="1" applyBorder="1" applyFont="1">
      <alignment horizontal="center" shrinkToFit="0" vertical="center" wrapText="0"/>
    </xf>
    <xf borderId="11" fillId="17" fontId="28" numFmtId="0" xfId="0" applyAlignment="1" applyBorder="1" applyFont="1">
      <alignment horizontal="center" readingOrder="0" shrinkToFit="0" vertical="center" wrapText="0"/>
    </xf>
    <xf borderId="11" fillId="17" fontId="28" numFmtId="0" xfId="0" applyAlignment="1" applyBorder="1" applyFont="1">
      <alignment horizontal="center" shrinkToFit="0" vertical="center" wrapText="0"/>
    </xf>
    <xf borderId="11" fillId="0" fontId="28" numFmtId="0" xfId="0" applyAlignment="1" applyBorder="1" applyFont="1">
      <alignment horizontal="center" shrinkToFit="0" vertical="center" wrapText="0"/>
    </xf>
    <xf borderId="11" fillId="20" fontId="28" numFmtId="0" xfId="0" applyAlignment="1" applyBorder="1" applyFont="1">
      <alignment horizontal="center" shrinkToFit="0" vertical="center" wrapText="0"/>
    </xf>
    <xf borderId="11" fillId="21" fontId="28" numFmtId="0" xfId="0" applyAlignment="1" applyBorder="1" applyFont="1">
      <alignment horizontal="center" shrinkToFit="0" vertical="center" wrapText="0"/>
    </xf>
    <xf borderId="11" fillId="22" fontId="28" numFmtId="0" xfId="0" applyAlignment="1" applyBorder="1" applyFont="1">
      <alignment horizontal="center" shrinkToFit="0" vertical="center" wrapText="0"/>
    </xf>
    <xf borderId="16" fillId="0" fontId="28" numFmtId="0" xfId="0" applyAlignment="1" applyBorder="1" applyFont="1">
      <alignment horizontal="center" shrinkToFit="0" vertical="center" wrapText="0"/>
    </xf>
    <xf borderId="11" fillId="17" fontId="28" numFmtId="167" xfId="0" applyAlignment="1" applyBorder="1" applyFont="1" applyNumberFormat="1">
      <alignment horizontal="center" shrinkToFit="0" vertical="center" wrapText="0"/>
    </xf>
    <xf borderId="14" fillId="19" fontId="28" numFmtId="0" xfId="0" applyAlignment="1" applyBorder="1" applyFont="1">
      <alignment horizontal="center" readingOrder="0" shrinkToFit="0" vertical="center" wrapText="0"/>
    </xf>
    <xf borderId="12" fillId="23" fontId="31" numFmtId="9" xfId="0" applyAlignment="1" applyBorder="1" applyFill="1" applyFont="1" applyNumberFormat="1">
      <alignment horizontal="center" readingOrder="0" shrinkToFit="0" vertical="center" wrapText="1"/>
    </xf>
    <xf borderId="11" fillId="0" fontId="28" numFmtId="0" xfId="0" applyAlignment="1" applyBorder="1" applyFont="1">
      <alignment horizontal="center" readingOrder="0" shrinkToFit="0" vertical="center" wrapText="0"/>
    </xf>
    <xf borderId="14" fillId="0" fontId="28" numFmtId="0" xfId="0" applyAlignment="1" applyBorder="1" applyFont="1">
      <alignment horizontal="center" readingOrder="0" shrinkToFit="0" vertical="center" wrapText="0"/>
    </xf>
    <xf borderId="10" fillId="0" fontId="28" numFmtId="0" xfId="0" applyAlignment="1" applyBorder="1" applyFont="1">
      <alignment horizontal="center" readingOrder="0" shrinkToFit="0" vertical="center" wrapText="0"/>
    </xf>
    <xf borderId="0" fillId="0" fontId="31" numFmtId="0" xfId="0" applyAlignment="1" applyFont="1">
      <alignment readingOrder="0" shrinkToFit="0" vertical="center" wrapText="1"/>
    </xf>
    <xf borderId="0" fillId="0" fontId="31" numFmtId="164" xfId="0" applyAlignment="1" applyFont="1" applyNumberFormat="1">
      <alignment horizontal="left" readingOrder="0" shrinkToFit="0" vertical="center" wrapText="1"/>
    </xf>
    <xf borderId="0" fillId="0" fontId="31" numFmtId="0" xfId="0" applyAlignment="1" applyFont="1">
      <alignment horizontal="center" readingOrder="0" shrinkToFit="0" vertical="center" wrapText="1"/>
    </xf>
    <xf borderId="0" fillId="0" fontId="31" numFmtId="9" xfId="0" applyAlignment="1" applyFont="1" applyNumberFormat="1">
      <alignment horizontal="center" readingOrder="0" shrinkToFit="0" vertical="center" wrapText="1"/>
    </xf>
    <xf borderId="17" fillId="0" fontId="28" numFmtId="9" xfId="0" applyAlignment="1" applyBorder="1" applyFont="1" applyNumberFormat="1">
      <alignment horizontal="center" shrinkToFit="0" vertical="center" wrapText="0"/>
    </xf>
    <xf borderId="18" fillId="0" fontId="28" numFmtId="167" xfId="0" applyAlignment="1" applyBorder="1" applyFont="1" applyNumberFormat="1">
      <alignment horizontal="center" shrinkToFit="0" vertical="center" wrapText="0"/>
    </xf>
    <xf borderId="18" fillId="0" fontId="28" numFmtId="0" xfId="0" applyAlignment="1" applyBorder="1" applyFont="1">
      <alignment horizontal="center" shrinkToFit="0" vertical="center" wrapText="0"/>
    </xf>
    <xf borderId="18" fillId="19" fontId="28" numFmtId="0" xfId="0" applyAlignment="1" applyBorder="1" applyFont="1">
      <alignment horizontal="center" shrinkToFit="0" vertical="center" wrapText="0"/>
    </xf>
    <xf borderId="18" fillId="20" fontId="28" numFmtId="0" xfId="0" applyAlignment="1" applyBorder="1" applyFont="1">
      <alignment horizontal="center" shrinkToFit="0" vertical="center" wrapText="0"/>
    </xf>
    <xf borderId="18" fillId="21" fontId="28" numFmtId="0" xfId="0" applyAlignment="1" applyBorder="1" applyFont="1">
      <alignment horizontal="center" shrinkToFit="0" vertical="center" wrapText="0"/>
    </xf>
    <xf borderId="18" fillId="22" fontId="28" numFmtId="0" xfId="0" applyAlignment="1" applyBorder="1" applyFont="1">
      <alignment horizontal="center" shrinkToFit="0" vertical="center" wrapText="0"/>
    </xf>
    <xf borderId="19" fillId="0" fontId="28" numFmtId="0" xfId="0" applyAlignment="1" applyBorder="1" applyFont="1">
      <alignment horizontal="center" shrinkToFit="0" vertical="center" wrapText="0"/>
    </xf>
    <xf borderId="0" fillId="2" fontId="20" numFmtId="0" xfId="0" applyAlignment="1" applyFont="1">
      <alignment vertical="center"/>
    </xf>
    <xf borderId="0" fillId="2" fontId="21" numFmtId="166" xfId="0" applyAlignment="1" applyFont="1" applyNumberFormat="1">
      <alignment horizontal="right" readingOrder="0" shrinkToFit="0" vertical="center" wrapText="1"/>
    </xf>
    <xf borderId="0" fillId="2" fontId="27" numFmtId="0" xfId="0" applyAlignment="1" applyFont="1">
      <alignment readingOrder="0" shrinkToFit="0" vertical="center" wrapText="1"/>
    </xf>
    <xf borderId="0" fillId="2" fontId="27" numFmtId="164" xfId="0" applyAlignment="1" applyFont="1" applyNumberFormat="1">
      <alignment readingOrder="0" shrinkToFit="0" vertical="center" wrapText="1"/>
    </xf>
    <xf borderId="0" fillId="2" fontId="27" numFmtId="0" xfId="0" applyAlignment="1" applyFont="1">
      <alignment horizontal="center" shrinkToFit="0" vertical="center" wrapText="0"/>
    </xf>
    <xf borderId="0" fillId="2" fontId="27" numFmtId="167" xfId="0" applyAlignment="1" applyFont="1" applyNumberFormat="1">
      <alignment horizontal="center" shrinkToFit="0" vertical="center" wrapText="0"/>
    </xf>
    <xf borderId="0" fillId="2" fontId="27" numFmtId="3" xfId="0" applyAlignment="1" applyFont="1" applyNumberFormat="1">
      <alignment horizontal="center" shrinkToFit="0" vertical="center" wrapText="0"/>
    </xf>
    <xf borderId="0" fillId="2" fontId="27" numFmtId="0" xfId="0" applyAlignment="1" applyFont="1">
      <alignment horizontal="center" shrinkToFit="0" vertical="center" wrapText="0"/>
    </xf>
    <xf borderId="0" fillId="2" fontId="27" numFmtId="0" xfId="0" applyAlignment="1" applyFont="1">
      <alignment horizontal="center" readingOrder="0" shrinkToFit="0" vertical="center" wrapText="0"/>
    </xf>
    <xf borderId="9" fillId="16" fontId="27" numFmtId="164" xfId="0" applyAlignment="1" applyBorder="1" applyFont="1" applyNumberFormat="1">
      <alignment readingOrder="0" shrinkToFit="0" vertical="center" wrapText="1"/>
    </xf>
    <xf borderId="0" fillId="16" fontId="27" numFmtId="0" xfId="0" applyAlignment="1" applyFont="1">
      <alignment horizontal="center" shrinkToFit="0" vertical="center" wrapText="0"/>
    </xf>
    <xf borderId="0" fillId="16" fontId="27" numFmtId="167" xfId="0" applyAlignment="1" applyFont="1" applyNumberFormat="1">
      <alignment horizontal="center" shrinkToFit="0" vertical="center" wrapText="0"/>
    </xf>
    <xf borderId="0" fillId="16" fontId="27" numFmtId="3" xfId="0" applyAlignment="1" applyFont="1" applyNumberFormat="1">
      <alignment horizontal="center" shrinkToFit="0" vertical="center" wrapText="0"/>
    </xf>
    <xf borderId="0" fillId="16" fontId="27" numFmtId="0" xfId="0" applyAlignment="1" applyFont="1">
      <alignment horizontal="center" shrinkToFit="0" vertical="center" wrapText="0"/>
    </xf>
    <xf borderId="12" fillId="0" fontId="32" numFmtId="0" xfId="0" applyAlignment="1" applyBorder="1" applyFont="1">
      <alignment readingOrder="0" shrinkToFit="0" vertical="center" wrapText="1"/>
    </xf>
    <xf borderId="14" fillId="0" fontId="28" numFmtId="0" xfId="0" applyAlignment="1" applyBorder="1" applyFont="1">
      <alignment horizontal="center" shrinkToFit="0" vertical="center" wrapText="0"/>
    </xf>
    <xf borderId="11" fillId="19" fontId="28" numFmtId="0" xfId="0" applyAlignment="1" applyBorder="1" applyFont="1">
      <alignment horizontal="center" shrinkToFit="0" vertical="center" wrapText="0"/>
    </xf>
    <xf borderId="12" fillId="0" fontId="31" numFmtId="0" xfId="0" applyAlignment="1" applyBorder="1" applyFont="1">
      <alignment horizontal="right" readingOrder="0" shrinkToFit="0" vertical="center" wrapText="1"/>
    </xf>
    <xf borderId="0" fillId="0" fontId="28" numFmtId="9" xfId="0" applyAlignment="1" applyFont="1" applyNumberFormat="1">
      <alignment horizontal="center" shrinkToFit="0" vertical="center" wrapText="0"/>
    </xf>
    <xf borderId="0" fillId="0" fontId="28" numFmtId="167" xfId="0" applyAlignment="1" applyFont="1" applyNumberFormat="1">
      <alignment horizontal="center" shrinkToFit="0" vertical="center" wrapText="0"/>
    </xf>
    <xf borderId="0" fillId="0" fontId="28" numFmtId="0" xfId="0" applyAlignment="1" applyFont="1">
      <alignment horizontal="center" shrinkToFit="0" vertical="center" wrapText="0"/>
    </xf>
    <xf borderId="0" fillId="0" fontId="28" numFmtId="0" xfId="0" applyAlignment="1" applyFont="1">
      <alignment horizontal="center" shrinkToFit="0" vertical="center" wrapText="0"/>
    </xf>
    <xf borderId="0" fillId="19" fontId="28" numFmtId="0" xfId="0" applyAlignment="1" applyFont="1">
      <alignment horizontal="center" readingOrder="0" shrinkToFit="0" vertical="center" wrapText="0"/>
    </xf>
    <xf borderId="0" fillId="19" fontId="28" numFmtId="0" xfId="0" applyAlignment="1" applyFont="1">
      <alignment horizontal="center" shrinkToFit="0" vertical="center" wrapText="0"/>
    </xf>
    <xf borderId="0" fillId="20" fontId="28" numFmtId="0" xfId="0" applyAlignment="1" applyFont="1">
      <alignment horizontal="center" shrinkToFit="0" vertical="center" wrapText="0"/>
    </xf>
    <xf borderId="0" fillId="21" fontId="28" numFmtId="0" xfId="0" applyAlignment="1" applyFont="1">
      <alignment horizontal="center" shrinkToFit="0" vertical="center" wrapText="0"/>
    </xf>
    <xf borderId="0" fillId="22" fontId="28" numFmtId="0" xfId="0" applyAlignment="1" applyFont="1">
      <alignment horizontal="center" shrinkToFit="0" vertical="center" wrapText="0"/>
    </xf>
    <xf borderId="0" fillId="0" fontId="31" numFmtId="0" xfId="0" applyAlignment="1" applyFont="1">
      <alignment horizontal="right" readingOrder="0" shrinkToFit="0" vertical="center" wrapText="1"/>
    </xf>
    <xf borderId="0" fillId="0" fontId="31" numFmtId="166" xfId="0" applyAlignment="1" applyFont="1" applyNumberFormat="1">
      <alignment horizontal="right" readingOrder="0" shrinkToFit="0" vertical="center" wrapText="1"/>
    </xf>
    <xf borderId="20" fillId="0" fontId="33" numFmtId="0" xfId="0" applyAlignment="1" applyBorder="1" applyFont="1">
      <alignment horizontal="right" shrinkToFit="0" vertical="center" wrapText="1"/>
    </xf>
    <xf borderId="12" fillId="0" fontId="33" numFmtId="0" xfId="0" applyAlignment="1" applyBorder="1" applyFont="1">
      <alignment horizontal="right" shrinkToFit="0" vertical="center" wrapText="1"/>
    </xf>
    <xf borderId="0" fillId="0" fontId="20" numFmtId="0" xfId="0" applyAlignment="1" applyFont="1">
      <alignment horizontal="right" vertical="center"/>
    </xf>
    <xf borderId="0" fillId="0" fontId="20" numFmtId="0" xfId="0" applyAlignment="1" applyFont="1">
      <alignment horizontal="center" vertical="center"/>
    </xf>
    <xf borderId="21" fillId="0" fontId="8" numFmtId="0" xfId="0" applyBorder="1" applyFont="1"/>
    <xf borderId="21" fillId="0" fontId="34" numFmtId="0" xfId="0" applyAlignment="1" applyBorder="1" applyFont="1">
      <alignment readingOrder="0"/>
    </xf>
    <xf borderId="22" fillId="0" fontId="8" numFmtId="0" xfId="0" applyBorder="1" applyFont="1"/>
    <xf borderId="21" fillId="0" fontId="8" numFmtId="0" xfId="0" applyAlignment="1" applyBorder="1" applyFont="1">
      <alignment readingOrder="0"/>
    </xf>
    <xf borderId="23" fillId="0" fontId="8" numFmtId="0" xfId="0" applyBorder="1" applyFont="1"/>
    <xf borderId="24" fillId="24" fontId="8" numFmtId="0" xfId="0" applyBorder="1" applyFill="1" applyFont="1"/>
    <xf borderId="25" fillId="0" fontId="8" numFmtId="0" xfId="0" applyBorder="1" applyFont="1"/>
    <xf borderId="21" fillId="0" fontId="35" numFmtId="0" xfId="0" applyAlignment="1" applyBorder="1" applyFont="1">
      <alignment readingOrder="0"/>
    </xf>
    <xf borderId="26" fillId="24" fontId="36" numFmtId="0" xfId="0" applyAlignment="1" applyBorder="1" applyFont="1">
      <alignment readingOrder="0"/>
    </xf>
    <xf borderId="27" fillId="0" fontId="8" numFmtId="0" xfId="0" applyBorder="1" applyFont="1"/>
    <xf borderId="24" fillId="24" fontId="37" numFmtId="0" xfId="0" applyBorder="1" applyFont="1"/>
    <xf borderId="0" fillId="24" fontId="37" numFmtId="0" xfId="0" applyFont="1"/>
    <xf borderId="28" fillId="0" fontId="8" numFmtId="0" xfId="0" applyBorder="1" applyFont="1"/>
    <xf borderId="29" fillId="0" fontId="8" numFmtId="0" xfId="0" applyBorder="1" applyFont="1"/>
    <xf borderId="30" fillId="0" fontId="8" numFmtId="0" xfId="0" applyBorder="1" applyFont="1"/>
    <xf borderId="24" fillId="24" fontId="38" numFmtId="0" xfId="0" applyAlignment="1" applyBorder="1" applyFont="1">
      <alignment readingOrder="0"/>
    </xf>
    <xf borderId="31" fillId="24" fontId="38" numFmtId="0" xfId="0" applyAlignment="1" applyBorder="1" applyFont="1">
      <alignment readingOrder="0"/>
    </xf>
    <xf borderId="31" fillId="24" fontId="38" numFmtId="0" xfId="0" applyBorder="1" applyFont="1"/>
    <xf borderId="31" fillId="24" fontId="38" numFmtId="0" xfId="0" applyAlignment="1" applyBorder="1" applyFont="1">
      <alignment horizontal="center" readingOrder="0"/>
    </xf>
    <xf borderId="32" fillId="24" fontId="39" numFmtId="0" xfId="0" applyAlignment="1" applyBorder="1" applyFont="1">
      <alignment horizontal="center" readingOrder="0"/>
    </xf>
    <xf borderId="33" fillId="0" fontId="8" numFmtId="0" xfId="0" applyBorder="1" applyFont="1"/>
    <xf borderId="21" fillId="0" fontId="40" numFmtId="0" xfId="0" applyBorder="1" applyFont="1"/>
    <xf borderId="21" fillId="0" fontId="8" numFmtId="166" xfId="0" applyAlignment="1" applyBorder="1" applyFont="1" applyNumberFormat="1">
      <alignment readingOrder="0"/>
    </xf>
    <xf borderId="23" fillId="0" fontId="41" numFmtId="0" xfId="0" applyAlignment="1" applyBorder="1" applyFont="1">
      <alignment readingOrder="0"/>
    </xf>
    <xf borderId="21" fillId="0" fontId="42" numFmtId="0" xfId="0" applyAlignment="1" applyBorder="1" applyFont="1">
      <alignment readingOrder="0"/>
    </xf>
    <xf borderId="21" fillId="0" fontId="43" numFmtId="0" xfId="0" applyAlignment="1" applyBorder="1" applyFont="1">
      <alignment readingOrder="0"/>
    </xf>
    <xf borderId="0" fillId="0" fontId="8" numFmtId="0" xfId="0" applyAlignment="1" applyFont="1">
      <alignment readingOrder="0"/>
    </xf>
    <xf borderId="0" fillId="0" fontId="35" numFmtId="0" xfId="0" applyAlignment="1" applyFont="1">
      <alignment readingOrder="0"/>
    </xf>
    <xf borderId="21" fillId="25" fontId="44" numFmtId="0" xfId="0" applyAlignment="1" applyBorder="1" applyFill="1" applyFont="1">
      <alignment readingOrder="0"/>
    </xf>
    <xf borderId="34" fillId="26" fontId="45" numFmtId="0" xfId="0" applyAlignment="1" applyBorder="1" applyFill="1" applyFont="1">
      <alignment readingOrder="0"/>
    </xf>
    <xf borderId="35" fillId="26" fontId="8" numFmtId="0" xfId="0" applyAlignment="1" applyBorder="1" applyFont="1">
      <alignment readingOrder="0"/>
    </xf>
    <xf borderId="36" fillId="26" fontId="46" numFmtId="0" xfId="0" applyAlignment="1" applyBorder="1" applyFont="1">
      <alignment readingOrder="0"/>
    </xf>
    <xf borderId="37" fillId="0" fontId="8" numFmtId="0" xfId="0" applyBorder="1" applyFont="1"/>
    <xf borderId="38" fillId="0" fontId="8" numFmtId="0" xfId="0" applyBorder="1" applyFont="1"/>
    <xf borderId="39" fillId="0" fontId="47" numFmtId="0" xfId="0" applyAlignment="1" applyBorder="1" applyFont="1">
      <alignment readingOrder="0"/>
    </xf>
    <xf borderId="37" fillId="0" fontId="48" numFmtId="0" xfId="0" applyAlignment="1" applyBorder="1" applyFont="1">
      <alignment horizontal="right" readingOrder="0"/>
    </xf>
    <xf borderId="38" fillId="0" fontId="8" numFmtId="0" xfId="0" applyAlignment="1" applyBorder="1" applyFont="1">
      <alignment horizontal="left" readingOrder="0"/>
    </xf>
    <xf borderId="39" fillId="0" fontId="8" numFmtId="0" xfId="0" applyBorder="1" applyFont="1"/>
    <xf borderId="40" fillId="0" fontId="8" numFmtId="0" xfId="0" applyAlignment="1" applyBorder="1" applyFont="1">
      <alignment horizontal="right" readingOrder="0"/>
    </xf>
    <xf borderId="41" fillId="0" fontId="8" numFmtId="0" xfId="0" applyAlignment="1" applyBorder="1" applyFont="1">
      <alignment horizontal="right" readingOrder="0"/>
    </xf>
    <xf borderId="42" fillId="0" fontId="8" numFmtId="0" xfId="0" applyBorder="1" applyFont="1"/>
    <xf borderId="36" fillId="26" fontId="49" numFmtId="0" xfId="0" applyAlignment="1" applyBorder="1" applyFont="1">
      <alignment readingOrder="0"/>
    </xf>
    <xf borderId="43" fillId="27" fontId="37" numFmtId="0" xfId="0" applyBorder="1" applyFill="1" applyFont="1"/>
    <xf borderId="23" fillId="0" fontId="8" numFmtId="0" xfId="0" applyAlignment="1" applyBorder="1" applyFont="1">
      <alignment readingOrder="0"/>
    </xf>
    <xf borderId="43" fillId="27" fontId="8" numFmtId="0" xfId="0" applyBorder="1" applyFont="1"/>
    <xf borderId="43" fillId="27" fontId="50" numFmtId="0" xfId="0" applyAlignment="1" applyBorder="1" applyFont="1">
      <alignment readingOrder="0"/>
    </xf>
    <xf borderId="43" fillId="27" fontId="51" numFmtId="0" xfId="0" applyBorder="1" applyFont="1"/>
    <xf borderId="43" fillId="27" fontId="52" numFmtId="0" xfId="0" applyAlignment="1" applyBorder="1" applyFont="1">
      <alignment readingOrder="0"/>
    </xf>
    <xf borderId="43" fillId="27" fontId="52" numFmtId="0" xfId="0" applyBorder="1" applyFont="1"/>
    <xf borderId="43" fillId="27" fontId="53" numFmtId="0" xfId="0" applyBorder="1" applyFont="1"/>
    <xf borderId="43" fillId="27" fontId="52" numFmtId="0" xfId="0" applyAlignment="1" applyBorder="1" applyFont="1">
      <alignment horizontal="left" readingOrder="0"/>
    </xf>
    <xf borderId="43" fillId="27" fontId="54" numFmtId="0" xfId="0" applyAlignment="1" applyBorder="1" applyFont="1">
      <alignment readingOrder="0"/>
    </xf>
    <xf borderId="43" fillId="27" fontId="52" numFmtId="0" xfId="0" applyAlignment="1" applyBorder="1" applyFont="1">
      <alignment readingOrder="0"/>
    </xf>
    <xf borderId="43" fillId="27" fontId="37" numFmtId="0" xfId="0" applyAlignment="1" applyBorder="1" applyFont="1">
      <alignment readingOrder="0"/>
    </xf>
    <xf borderId="43" fillId="27" fontId="36" numFmtId="0" xfId="0" applyAlignment="1" applyBorder="1" applyFont="1">
      <alignment readingOrder="0"/>
    </xf>
    <xf borderId="44" fillId="26" fontId="8" numFmtId="0" xfId="0" applyBorder="1" applyFont="1"/>
    <xf borderId="45" fillId="26" fontId="8" numFmtId="0" xfId="0" applyBorder="1" applyFont="1"/>
    <xf borderId="44" fillId="26" fontId="35" numFmtId="0" xfId="0" applyAlignment="1" applyBorder="1" applyFont="1">
      <alignment horizontal="right" readingOrder="0"/>
    </xf>
    <xf borderId="46" fillId="26" fontId="8" numFmtId="0" xfId="0" applyBorder="1" applyFont="1"/>
    <xf borderId="38" fillId="2" fontId="8" numFmtId="0" xfId="0" applyAlignment="1" applyBorder="1" applyFont="1">
      <alignment readingOrder="0"/>
    </xf>
    <xf borderId="47" fillId="26" fontId="8" numFmtId="0" xfId="0" applyBorder="1" applyFont="1"/>
    <xf borderId="48" fillId="26" fontId="8" numFmtId="0" xfId="0" applyBorder="1" applyFont="1"/>
    <xf borderId="44" fillId="26" fontId="35" numFmtId="0" xfId="0" applyBorder="1" applyFont="1"/>
    <xf borderId="38" fillId="2" fontId="8" numFmtId="168" xfId="0" applyAlignment="1" applyBorder="1" applyFont="1" applyNumberFormat="1">
      <alignment horizontal="left" readingOrder="0"/>
    </xf>
    <xf borderId="0" fillId="26" fontId="8" numFmtId="0" xfId="0" applyFont="1"/>
    <xf borderId="44" fillId="2" fontId="8" numFmtId="0" xfId="0" applyBorder="1" applyFont="1"/>
    <xf borderId="49" fillId="26" fontId="40" numFmtId="0" xfId="0" applyAlignment="1" applyBorder="1" applyFont="1">
      <alignment readingOrder="0"/>
    </xf>
    <xf borderId="50" fillId="26" fontId="8" numFmtId="0" xfId="0" applyBorder="1" applyFont="1"/>
    <xf borderId="44" fillId="26" fontId="35" numFmtId="0" xfId="0" applyAlignment="1" applyBorder="1" applyFont="1">
      <alignment readingOrder="0"/>
    </xf>
    <xf borderId="51" fillId="26" fontId="8" numFmtId="0" xfId="0" applyAlignment="1" applyBorder="1" applyFont="1">
      <alignment readingOrder="0"/>
    </xf>
    <xf borderId="44" fillId="26" fontId="55" numFmtId="0" xfId="0" applyAlignment="1" applyBorder="1" applyFont="1">
      <alignment horizontal="right" readingOrder="0"/>
    </xf>
    <xf borderId="44" fillId="26" fontId="8" numFmtId="0" xfId="0" applyAlignment="1" applyBorder="1" applyFont="1">
      <alignment readingOrder="0"/>
    </xf>
    <xf borderId="21" fillId="0" fontId="49" numFmtId="0" xfId="0" applyAlignment="1" applyBorder="1" applyFont="1">
      <alignment readingOrder="0"/>
    </xf>
    <xf borderId="52" fillId="26" fontId="8" numFmtId="0" xfId="0" applyBorder="1" applyFont="1"/>
    <xf borderId="52" fillId="26" fontId="35" numFmtId="0" xfId="0" applyAlignment="1" applyBorder="1" applyFont="1">
      <alignment readingOrder="0"/>
    </xf>
    <xf borderId="53" fillId="0" fontId="8" numFmtId="0" xfId="0" applyBorder="1" applyFont="1"/>
    <xf borderId="54" fillId="28" fontId="8" numFmtId="0" xfId="0" applyBorder="1" applyFill="1" applyFont="1"/>
    <xf borderId="23" fillId="0" fontId="35" numFmtId="0" xfId="0" applyAlignment="1" applyBorder="1" applyFont="1">
      <alignment readingOrder="0"/>
    </xf>
    <xf borderId="54" fillId="28" fontId="8" numFmtId="0" xfId="0" applyAlignment="1" applyBorder="1" applyFont="1">
      <alignment readingOrder="0"/>
    </xf>
    <xf borderId="21" fillId="28" fontId="8" numFmtId="0" xfId="0" applyAlignment="1" applyBorder="1" applyFont="1">
      <alignment horizontal="center" readingOrder="0"/>
    </xf>
    <xf quotePrefix="1" borderId="0" fillId="0" fontId="56" numFmtId="0" xfId="0" applyAlignment="1" applyFont="1">
      <alignment readingOrder="0"/>
    </xf>
    <xf quotePrefix="1" borderId="21" fillId="0" fontId="8" numFmtId="0" xfId="0" applyAlignment="1" applyBorder="1" applyFont="1">
      <alignment readingOrder="0"/>
    </xf>
    <xf quotePrefix="1" borderId="0" fillId="0" fontId="57" numFmtId="0" xfId="0" applyAlignment="1" applyFont="1">
      <alignment readingOrder="0"/>
    </xf>
    <xf borderId="21" fillId="0" fontId="58" numFmtId="0" xfId="0" applyAlignment="1" applyBorder="1" applyFont="1">
      <alignment readingOrder="0"/>
    </xf>
    <xf quotePrefix="1" borderId="21" fillId="0" fontId="59" numFmtId="0" xfId="0" applyAlignment="1" applyBorder="1" applyFont="1">
      <alignment readingOrder="0"/>
    </xf>
    <xf borderId="55" fillId="26" fontId="8" numFmtId="0" xfId="0" applyBorder="1" applyFont="1"/>
    <xf borderId="56" fillId="26" fontId="8" numFmtId="0" xfId="0" applyBorder="1" applyFont="1"/>
    <xf borderId="57" fillId="26" fontId="60" numFmtId="0" xfId="0" applyAlignment="1" applyBorder="1" applyFont="1">
      <alignment readingOrder="0"/>
    </xf>
    <xf borderId="58" fillId="29" fontId="35" numFmtId="0" xfId="0" applyAlignment="1" applyBorder="1" applyFill="1" applyFont="1">
      <alignment readingOrder="0"/>
    </xf>
    <xf borderId="59" fillId="29" fontId="61" numFmtId="0" xfId="0" applyAlignment="1" applyBorder="1" applyFont="1">
      <alignment horizontal="right" readingOrder="0"/>
    </xf>
    <xf borderId="60" fillId="29" fontId="61" numFmtId="0" xfId="0" applyAlignment="1" applyBorder="1" applyFont="1">
      <alignment horizontal="right"/>
    </xf>
    <xf borderId="61" fillId="2" fontId="46" numFmtId="0" xfId="0" applyAlignment="1" applyBorder="1" applyFont="1">
      <alignment readingOrder="0"/>
    </xf>
    <xf borderId="62" fillId="2" fontId="62" numFmtId="0" xfId="0" applyAlignment="1" applyBorder="1" applyFont="1">
      <alignment readingOrder="0"/>
    </xf>
    <xf borderId="63" fillId="2" fontId="8" numFmtId="0" xfId="0" applyAlignment="1" applyBorder="1" applyFont="1">
      <alignment readingOrder="0"/>
    </xf>
    <xf quotePrefix="1" borderId="64" fillId="2" fontId="63" numFmtId="0" xfId="0" applyAlignment="1" applyBorder="1" applyFont="1">
      <alignment readingOrder="0"/>
    </xf>
    <xf borderId="61" fillId="2" fontId="64" numFmtId="0" xfId="0" applyAlignment="1" applyBorder="1" applyFont="1">
      <alignment readingOrder="0"/>
    </xf>
    <xf borderId="62" fillId="2" fontId="65" numFmtId="0" xfId="0" applyAlignment="1" applyBorder="1" applyFont="1">
      <alignment readingOrder="0"/>
    </xf>
    <xf borderId="64" fillId="2" fontId="63" numFmtId="9" xfId="0" applyAlignment="1" applyBorder="1" applyFont="1" applyNumberFormat="1">
      <alignment horizontal="left" readingOrder="0"/>
    </xf>
    <xf borderId="65" fillId="2" fontId="8" numFmtId="0" xfId="0" applyBorder="1" applyFont="1"/>
    <xf borderId="66" fillId="2" fontId="8" numFmtId="0" xfId="0" applyBorder="1" applyFont="1"/>
    <xf borderId="67" fillId="29" fontId="35" numFmtId="0" xfId="0" applyAlignment="1" applyBorder="1" applyFont="1">
      <alignment readingOrder="0"/>
    </xf>
    <xf borderId="68" fillId="29" fontId="61" numFmtId="0" xfId="0" applyAlignment="1" applyBorder="1" applyFont="1">
      <alignment horizontal="right" readingOrder="0"/>
    </xf>
    <xf borderId="69" fillId="29" fontId="35" numFmtId="0" xfId="0" applyAlignment="1" applyBorder="1" applyFont="1">
      <alignment readingOrder="0"/>
    </xf>
    <xf borderId="70" fillId="29" fontId="61" numFmtId="0" xfId="0" applyAlignment="1" applyBorder="1" applyFont="1">
      <alignment horizontal="right" readingOrder="0"/>
    </xf>
    <xf borderId="34" fillId="2" fontId="8" numFmtId="0" xfId="0" applyBorder="1" applyFont="1"/>
    <xf borderId="36" fillId="2" fontId="8" numFmtId="0" xfId="0" applyBorder="1" applyFont="1"/>
    <xf borderId="37" fillId="2" fontId="8" numFmtId="0" xfId="0" applyBorder="1" applyFont="1"/>
    <xf borderId="39" fillId="2" fontId="8" numFmtId="0" xfId="0" applyBorder="1" applyFont="1"/>
    <xf borderId="40" fillId="2" fontId="8" numFmtId="0" xfId="0" applyBorder="1" applyFont="1"/>
    <xf borderId="42" fillId="2" fontId="8" numFmtId="0" xfId="0" applyBorder="1" applyFont="1"/>
    <xf borderId="0" fillId="0" fontId="66" numFmtId="0" xfId="0" applyAlignment="1" applyFont="1">
      <alignment shrinkToFit="0" vertical="bottom" wrapText="0"/>
    </xf>
    <xf borderId="0" fillId="0" fontId="66" numFmtId="0" xfId="0" applyAlignment="1" applyFont="1">
      <alignment readingOrder="0" shrinkToFit="0" vertical="bottom" wrapText="0"/>
    </xf>
    <xf borderId="0" fillId="0" fontId="67" numFmtId="0" xfId="0" applyAlignment="1" applyFont="1">
      <alignment readingOrder="0" shrinkToFit="0" vertical="bottom" wrapText="0"/>
    </xf>
    <xf borderId="0" fillId="0" fontId="68" numFmtId="0" xfId="0" applyAlignment="1" applyFont="1">
      <alignment readingOrder="0" shrinkToFit="0" vertical="bottom" wrapText="0"/>
    </xf>
    <xf borderId="0" fillId="0" fontId="66" numFmtId="0" xfId="0" applyAlignment="1" applyFont="1">
      <alignment horizontal="center" readingOrder="0" vertical="bottom"/>
    </xf>
    <xf borderId="0" fillId="0" fontId="66" numFmtId="0" xfId="0" applyAlignment="1" applyFont="1">
      <alignment horizontal="center" readingOrder="0" shrinkToFit="0" vertical="bottom" wrapText="0"/>
    </xf>
    <xf borderId="0" fillId="0" fontId="66" numFmtId="0" xfId="0" applyAlignment="1" applyFont="1">
      <alignment horizontal="center" shrinkToFit="0" vertical="bottom" wrapText="0"/>
    </xf>
    <xf borderId="0" fillId="22" fontId="69" numFmtId="0" xfId="0" applyAlignment="1" applyFont="1">
      <alignment readingOrder="0" shrinkToFit="0" vertical="bottom" wrapText="0"/>
    </xf>
    <xf borderId="0" fillId="22" fontId="66" numFmtId="0" xfId="0" applyAlignment="1" applyFont="1">
      <alignment readingOrder="0" shrinkToFit="0" vertical="bottom" wrapText="0"/>
    </xf>
    <xf borderId="0" fillId="0" fontId="66" numFmtId="0" xfId="0" applyAlignment="1" applyFont="1">
      <alignment readingOrder="0" vertical="bottom"/>
    </xf>
    <xf borderId="71" fillId="30" fontId="70" numFmtId="10" xfId="0" applyAlignment="1" applyBorder="1" applyFill="1" applyFont="1" applyNumberFormat="1">
      <alignment vertical="bottom"/>
    </xf>
    <xf borderId="71" fillId="30" fontId="70" numFmtId="3" xfId="0" applyAlignment="1" applyBorder="1" applyFont="1" applyNumberFormat="1">
      <alignment vertical="bottom"/>
    </xf>
    <xf borderId="71" fillId="2" fontId="70" numFmtId="3" xfId="0" applyAlignment="1" applyBorder="1" applyFont="1" applyNumberFormat="1">
      <alignment vertical="bottom"/>
    </xf>
    <xf borderId="71" fillId="2" fontId="70" numFmtId="10" xfId="0" applyAlignment="1" applyBorder="1" applyFont="1" applyNumberFormat="1">
      <alignment vertical="bottom"/>
    </xf>
    <xf borderId="71" fillId="30" fontId="70" numFmtId="4" xfId="0" applyAlignment="1" applyBorder="1" applyFont="1" applyNumberFormat="1">
      <alignment vertical="bottom"/>
    </xf>
    <xf borderId="71" fillId="30" fontId="71" numFmtId="4" xfId="0" applyAlignment="1" applyBorder="1" applyFont="1" applyNumberFormat="1">
      <alignment vertical="bottom"/>
    </xf>
    <xf borderId="71" fillId="30" fontId="72" numFmtId="4" xfId="0" applyAlignment="1" applyBorder="1" applyFont="1" applyNumberFormat="1">
      <alignment vertical="bottom"/>
    </xf>
    <xf borderId="71" fillId="2" fontId="71" numFmtId="4" xfId="0" applyAlignment="1" applyBorder="1" applyFont="1" applyNumberFormat="1">
      <alignment vertical="bottom"/>
    </xf>
    <xf borderId="71" fillId="2" fontId="71" numFmtId="3" xfId="0" applyAlignment="1" applyBorder="1" applyFont="1" applyNumberFormat="1">
      <alignment vertical="bottom"/>
    </xf>
    <xf borderId="71" fillId="30" fontId="73" numFmtId="0" xfId="0" applyAlignment="1" applyBorder="1" applyFont="1">
      <alignment vertical="bottom"/>
    </xf>
    <xf borderId="0" fillId="30" fontId="73" numFmtId="0" xfId="0" applyAlignment="1" applyFont="1">
      <alignment vertical="bottom"/>
    </xf>
    <xf borderId="0" fillId="30" fontId="48" numFmtId="0" xfId="0" applyAlignment="1" applyFont="1">
      <alignment readingOrder="0"/>
    </xf>
    <xf borderId="0" fillId="0" fontId="61" numFmtId="0" xfId="0" applyFont="1"/>
    <xf borderId="71" fillId="2" fontId="71" numFmtId="3" xfId="0" applyAlignment="1" applyBorder="1" applyFont="1" applyNumberFormat="1">
      <alignment horizontal="center" vertical="bottom"/>
    </xf>
    <xf borderId="71" fillId="2" fontId="71" numFmtId="3" xfId="0" applyAlignment="1" applyBorder="1" applyFont="1" applyNumberFormat="1">
      <alignment horizontal="right" vertical="bottom"/>
    </xf>
    <xf borderId="71" fillId="2" fontId="71" numFmtId="10" xfId="0" applyAlignment="1" applyBorder="1" applyFont="1" applyNumberFormat="1">
      <alignment vertical="bottom"/>
    </xf>
    <xf borderId="71" fillId="2" fontId="71" numFmtId="3" xfId="0" applyAlignment="1" applyBorder="1" applyFont="1" applyNumberFormat="1">
      <alignment readingOrder="0" vertical="bottom"/>
    </xf>
    <xf borderId="0" fillId="0" fontId="74" numFmtId="0" xfId="0" applyAlignment="1" applyFont="1">
      <alignment vertical="bottom"/>
    </xf>
    <xf borderId="0" fillId="0" fontId="48" numFmtId="0" xfId="0" applyAlignment="1" applyFont="1">
      <alignment readingOrder="0"/>
    </xf>
    <xf borderId="71" fillId="22" fontId="75" numFmtId="10" xfId="0" applyBorder="1" applyFont="1" applyNumberFormat="1"/>
    <xf borderId="71" fillId="31" fontId="76" numFmtId="0" xfId="0" applyBorder="1" applyFill="1" applyFont="1"/>
    <xf borderId="71" fillId="31" fontId="8" numFmtId="0" xfId="0" applyBorder="1" applyFont="1"/>
    <xf borderId="71" fillId="31" fontId="8" numFmtId="10" xfId="0" applyBorder="1" applyFont="1" applyNumberFormat="1"/>
    <xf borderId="71" fillId="31" fontId="8" numFmtId="3" xfId="0" applyBorder="1" applyFont="1" applyNumberFormat="1"/>
    <xf borderId="0" fillId="22" fontId="8" numFmtId="0" xfId="0" applyFont="1"/>
    <xf borderId="0" fillId="22" fontId="8" numFmtId="10" xfId="0" applyFont="1" applyNumberFormat="1"/>
    <xf borderId="0" fillId="22" fontId="77" numFmtId="10" xfId="0" applyAlignment="1" applyFont="1" applyNumberFormat="1">
      <alignment vertical="bottom"/>
    </xf>
    <xf borderId="72" fillId="3" fontId="35" numFmtId="3" xfId="0" applyAlignment="1" applyBorder="1" applyFont="1" applyNumberFormat="1">
      <alignment readingOrder="0"/>
    </xf>
    <xf borderId="73" fillId="26" fontId="35" numFmtId="0" xfId="0" applyAlignment="1" applyBorder="1" applyFont="1">
      <alignment horizontal="right"/>
    </xf>
    <xf borderId="73" fillId="26" fontId="78" numFmtId="3" xfId="0" applyAlignment="1" applyBorder="1" applyFont="1" applyNumberFormat="1">
      <alignment readingOrder="0"/>
    </xf>
    <xf borderId="0" fillId="26" fontId="8" numFmtId="3" xfId="0" applyFont="1" applyNumberFormat="1"/>
    <xf borderId="0" fillId="2" fontId="78" numFmtId="3" xfId="0" applyAlignment="1" applyFont="1" applyNumberFormat="1">
      <alignment readingOrder="0"/>
    </xf>
    <xf borderId="73" fillId="2" fontId="78" numFmtId="3" xfId="0" applyAlignment="1" applyBorder="1" applyFont="1" applyNumberFormat="1">
      <alignment readingOrder="0"/>
    </xf>
    <xf borderId="0" fillId="2" fontId="79" numFmtId="0" xfId="0" applyAlignment="1" applyFont="1">
      <alignment horizontal="left"/>
    </xf>
    <xf borderId="0" fillId="2" fontId="80" numFmtId="0" xfId="0" applyAlignment="1" applyFont="1">
      <alignment horizontal="left" vertical="bottom"/>
    </xf>
    <xf borderId="0" fillId="2" fontId="81" numFmtId="0" xfId="0" applyFont="1"/>
    <xf borderId="0" fillId="32" fontId="81" numFmtId="10" xfId="0" applyFill="1" applyFont="1" applyNumberFormat="1"/>
    <xf borderId="0" fillId="0" fontId="8" numFmtId="3" xfId="0" applyFont="1" applyNumberFormat="1"/>
    <xf borderId="0" fillId="2" fontId="8" numFmtId="0" xfId="0" applyFont="1"/>
    <xf borderId="0" fillId="2" fontId="8" numFmtId="10" xfId="0" applyAlignment="1" applyFont="1" applyNumberFormat="1">
      <alignment horizontal="left"/>
    </xf>
    <xf borderId="71" fillId="31" fontId="76" numFmtId="0" xfId="0" applyBorder="1" applyFont="1"/>
    <xf borderId="71" fillId="31" fontId="82" numFmtId="0" xfId="0" applyBorder="1" applyFont="1"/>
    <xf borderId="0" fillId="31" fontId="82" numFmtId="0" xfId="0" applyFont="1"/>
    <xf borderId="0" fillId="31" fontId="76" numFmtId="0" xfId="0" applyFont="1"/>
    <xf borderId="0" fillId="31" fontId="76" numFmtId="0" xfId="0" applyFont="1"/>
    <xf borderId="0" fillId="0" fontId="49" numFmtId="0" xfId="0" applyAlignment="1" applyFont="1">
      <alignment horizontal="right" readingOrder="0"/>
    </xf>
    <xf borderId="0" fillId="0" fontId="8" numFmtId="10" xfId="0" applyFont="1" applyNumberFormat="1"/>
    <xf borderId="0" fillId="0" fontId="8" numFmtId="4" xfId="0" applyFont="1" applyNumberFormat="1"/>
    <xf borderId="0" fillId="31" fontId="83" numFmtId="0" xfId="0" applyAlignment="1" applyFont="1">
      <alignment horizontal="left" readingOrder="0" vertical="bottom"/>
    </xf>
    <xf borderId="0" fillId="31" fontId="83" numFmtId="0" xfId="0" applyAlignment="1" applyFont="1">
      <alignment horizontal="left" vertical="bottom"/>
    </xf>
    <xf borderId="0" fillId="31" fontId="35" numFmtId="3" xfId="0" applyAlignment="1" applyFont="1" applyNumberFormat="1">
      <alignment horizontal="center"/>
    </xf>
    <xf borderId="0" fillId="16" fontId="83" numFmtId="0" xfId="0" applyAlignment="1" applyFont="1">
      <alignment readingOrder="0" vertical="bottom"/>
    </xf>
    <xf borderId="0" fillId="16" fontId="84" numFmtId="4" xfId="0" applyAlignment="1" applyFont="1" applyNumberFormat="1">
      <alignment vertical="bottom"/>
    </xf>
    <xf borderId="0" fillId="16" fontId="77" numFmtId="4" xfId="0" applyAlignment="1" applyFont="1" applyNumberFormat="1">
      <alignment vertical="bottom"/>
    </xf>
    <xf borderId="0" fillId="16" fontId="77" numFmtId="0" xfId="0" applyAlignment="1" applyFont="1">
      <alignment vertical="bottom"/>
    </xf>
    <xf borderId="0" fillId="33" fontId="84" numFmtId="0" xfId="0" applyAlignment="1" applyFill="1" applyFont="1">
      <alignment readingOrder="0" vertical="bottom"/>
    </xf>
    <xf borderId="74" fillId="28" fontId="85" numFmtId="0" xfId="0" applyAlignment="1" applyBorder="1" applyFont="1">
      <alignment readingOrder="0" vertical="bottom"/>
    </xf>
    <xf borderId="0" fillId="0" fontId="8" numFmtId="0" xfId="0" applyAlignment="1" applyFont="1">
      <alignment horizontal="right"/>
    </xf>
    <xf borderId="0" fillId="31" fontId="8" numFmtId="0" xfId="0" applyFont="1"/>
    <xf borderId="0" fillId="31" fontId="86" numFmtId="0" xfId="0" applyAlignment="1" applyFont="1">
      <alignment readingOrder="0"/>
    </xf>
    <xf borderId="0" fillId="31" fontId="8" numFmtId="10" xfId="0" applyFont="1" applyNumberFormat="1"/>
    <xf borderId="0" fillId="31" fontId="8" numFmtId="3" xfId="0" applyFont="1" applyNumberFormat="1"/>
    <xf borderId="0" fillId="33" fontId="8" numFmtId="0" xfId="0" applyFont="1"/>
    <xf borderId="0" fillId="33" fontId="8" numFmtId="10" xfId="0" applyFont="1" applyNumberFormat="1"/>
    <xf borderId="75" fillId="3" fontId="77" numFmtId="10" xfId="0" applyAlignment="1" applyBorder="1" applyFont="1" applyNumberFormat="1">
      <alignment vertical="bottom"/>
    </xf>
    <xf borderId="76" fillId="2" fontId="35" numFmtId="3" xfId="0" applyAlignment="1" applyBorder="1" applyFont="1" applyNumberFormat="1">
      <alignment readingOrder="0"/>
    </xf>
    <xf borderId="0" fillId="34" fontId="87" numFmtId="0" xfId="0" applyAlignment="1" applyFill="1" applyFont="1">
      <alignment readingOrder="0"/>
    </xf>
    <xf borderId="0" fillId="34" fontId="88" numFmtId="0" xfId="0" applyAlignment="1" applyFont="1">
      <alignment readingOrder="0"/>
    </xf>
    <xf borderId="0" fillId="2" fontId="89" numFmtId="0" xfId="0" applyFont="1"/>
    <xf borderId="77" fillId="34" fontId="87" numFmtId="0" xfId="0" applyAlignment="1" applyBorder="1" applyFont="1">
      <alignment readingOrder="0"/>
    </xf>
    <xf borderId="77" fillId="34" fontId="88" numFmtId="0" xfId="0" applyAlignment="1" applyBorder="1" applyFont="1">
      <alignment readingOrder="0"/>
    </xf>
    <xf borderId="0" fillId="35" fontId="90" numFmtId="4" xfId="0" applyAlignment="1" applyFill="1" applyFont="1" applyNumberFormat="1">
      <alignment horizontal="center" vertical="bottom"/>
    </xf>
    <xf borderId="71" fillId="35" fontId="91" numFmtId="10" xfId="0" applyAlignment="1" applyBorder="1" applyFont="1" applyNumberFormat="1">
      <alignment horizontal="center" vertical="bottom"/>
    </xf>
    <xf borderId="78" fillId="36" fontId="92" numFmtId="0" xfId="0" applyAlignment="1" applyBorder="1" applyFill="1" applyFont="1">
      <alignment horizontal="left" readingOrder="0" textRotation="0"/>
    </xf>
    <xf borderId="78" fillId="36" fontId="93" numFmtId="0" xfId="0" applyAlignment="1" applyBorder="1" applyFont="1">
      <alignment horizontal="center" readingOrder="0" textRotation="0"/>
    </xf>
    <xf borderId="78" fillId="36" fontId="94" numFmtId="0" xfId="0" applyAlignment="1" applyBorder="1" applyFont="1">
      <alignment horizontal="left" readingOrder="0" textRotation="0"/>
    </xf>
    <xf borderId="78" fillId="36" fontId="95" numFmtId="0" xfId="0" applyAlignment="1" applyBorder="1" applyFont="1">
      <alignment horizontal="left" readingOrder="0" textRotation="0"/>
    </xf>
    <xf borderId="78" fillId="36" fontId="96" numFmtId="0" xfId="0" applyAlignment="1" applyBorder="1" applyFont="1">
      <alignment horizontal="left" readingOrder="0" textRotation="0"/>
    </xf>
    <xf borderId="78" fillId="36" fontId="97" numFmtId="0" xfId="0" applyAlignment="1" applyBorder="1" applyFont="1">
      <alignment horizontal="left" readingOrder="0" textRotation="0"/>
    </xf>
    <xf borderId="38" fillId="34" fontId="88" numFmtId="0" xfId="0" applyBorder="1" applyFont="1"/>
    <xf borderId="52" fillId="26" fontId="70" numFmtId="0" xfId="0" applyAlignment="1" applyBorder="1" applyFont="1">
      <alignment horizontal="center" readingOrder="0" vertical="bottom"/>
    </xf>
    <xf borderId="38" fillId="0" fontId="35" numFmtId="0" xfId="0" applyAlignment="1" applyBorder="1" applyFont="1">
      <alignment readingOrder="0"/>
    </xf>
    <xf borderId="38" fillId="0" fontId="8" numFmtId="0" xfId="0" applyAlignment="1" applyBorder="1" applyFont="1">
      <alignment readingOrder="0"/>
    </xf>
    <xf borderId="79" fillId="26" fontId="98" numFmtId="0" xfId="0" applyAlignment="1" applyBorder="1" applyFont="1">
      <alignment horizontal="center"/>
    </xf>
    <xf borderId="80" fillId="26" fontId="99" numFmtId="0" xfId="0" applyAlignment="1" applyBorder="1" applyFont="1">
      <alignment horizontal="center"/>
    </xf>
    <xf borderId="71" fillId="2" fontId="91" numFmtId="9" xfId="0" applyAlignment="1" applyBorder="1" applyFont="1" applyNumberFormat="1">
      <alignment horizontal="right" vertical="bottom"/>
    </xf>
    <xf borderId="71" fillId="2" fontId="100" numFmtId="0" xfId="0" applyAlignment="1" applyBorder="1" applyFont="1">
      <alignment horizontal="left" readingOrder="0" vertical="bottom"/>
    </xf>
    <xf borderId="42" fillId="26" fontId="101" numFmtId="0" xfId="0" applyAlignment="1" applyBorder="1" applyFont="1">
      <alignment horizontal="center"/>
    </xf>
    <xf borderId="81" fillId="26" fontId="101" numFmtId="0" xfId="0" applyAlignment="1" applyBorder="1" applyFont="1">
      <alignment horizontal="center"/>
    </xf>
    <xf borderId="81" fillId="26" fontId="101" numFmtId="0" xfId="0" applyAlignment="1" applyBorder="1" applyFont="1">
      <alignment horizontal="center" readingOrder="0"/>
    </xf>
    <xf borderId="82" fillId="2" fontId="102" numFmtId="10" xfId="0" applyBorder="1" applyFont="1" applyNumberFormat="1"/>
    <xf borderId="82" fillId="2" fontId="102" numFmtId="0" xfId="0" applyBorder="1" applyFont="1"/>
    <xf borderId="38" fillId="2" fontId="8" numFmtId="0" xfId="0" applyBorder="1" applyFont="1"/>
    <xf borderId="82" fillId="2" fontId="8" numFmtId="10" xfId="0" applyBorder="1" applyFont="1" applyNumberFormat="1"/>
    <xf borderId="52" fillId="26" fontId="103" numFmtId="10" xfId="0" applyAlignment="1" applyBorder="1" applyFont="1" applyNumberFormat="1">
      <alignment horizontal="left" vertical="bottom"/>
    </xf>
    <xf borderId="0" fillId="37" fontId="104" numFmtId="0" xfId="0" applyAlignment="1" applyFill="1" applyFont="1">
      <alignment vertical="bottom"/>
    </xf>
    <xf borderId="38" fillId="0" fontId="8" numFmtId="2" xfId="0" applyBorder="1" applyFont="1" applyNumberFormat="1"/>
    <xf borderId="52" fillId="26" fontId="39" numFmtId="0" xfId="0" applyAlignment="1" applyBorder="1" applyFont="1">
      <alignment horizontal="center"/>
    </xf>
    <xf borderId="71" fillId="38" fontId="91" numFmtId="9" xfId="0" applyAlignment="1" applyBorder="1" applyFill="1" applyFont="1" applyNumberFormat="1">
      <alignment horizontal="right" vertical="bottom"/>
    </xf>
    <xf borderId="83" fillId="26" fontId="101" numFmtId="0" xfId="0" applyAlignment="1" applyBorder="1" applyFont="1">
      <alignment horizontal="center"/>
    </xf>
    <xf borderId="52" fillId="26" fontId="101" numFmtId="0" xfId="0" applyAlignment="1" applyBorder="1" applyFont="1">
      <alignment horizontal="center"/>
    </xf>
    <xf borderId="84" fillId="2" fontId="8" numFmtId="0" xfId="0" applyBorder="1" applyFont="1"/>
    <xf borderId="52" fillId="26" fontId="39" numFmtId="3" xfId="0" applyAlignment="1" applyBorder="1" applyFont="1" applyNumberFormat="1">
      <alignment horizontal="center"/>
    </xf>
    <xf borderId="71" fillId="2" fontId="100" numFmtId="9" xfId="0" applyAlignment="1" applyBorder="1" applyFont="1" applyNumberFormat="1">
      <alignment horizontal="right" vertical="bottom"/>
    </xf>
    <xf borderId="71" fillId="38" fontId="100" numFmtId="9" xfId="0" applyAlignment="1" applyBorder="1" applyFont="1" applyNumberFormat="1">
      <alignment horizontal="right" vertical="bottom"/>
    </xf>
    <xf borderId="85" fillId="26" fontId="101" numFmtId="0" xfId="0" applyAlignment="1" applyBorder="1" applyFont="1">
      <alignment horizontal="center"/>
    </xf>
    <xf borderId="0" fillId="26" fontId="101" numFmtId="0" xfId="0" applyAlignment="1" applyFont="1">
      <alignment horizontal="center"/>
    </xf>
    <xf borderId="86" fillId="0" fontId="8" numFmtId="0" xfId="0" applyBorder="1" applyFont="1"/>
    <xf borderId="87" fillId="0" fontId="8" numFmtId="0" xfId="0" applyBorder="1" applyFont="1"/>
    <xf borderId="88" fillId="2" fontId="8" numFmtId="0" xfId="0" applyBorder="1" applyFont="1"/>
  </cellXfs>
  <cellStyles count="1">
    <cellStyle xfId="0" name="Normal" builtinId="0"/>
  </cellStyles>
  <dxfs count="10">
    <dxf>
      <font>
        <color rgb="FF000000"/>
      </font>
      <fill>
        <patternFill patternType="solid">
          <fgColor rgb="FFA4C2F4"/>
          <bgColor rgb="FFA4C2F4"/>
        </patternFill>
      </fill>
      <border/>
    </dxf>
    <dxf>
      <font/>
      <fill>
        <patternFill patternType="solid">
          <fgColor rgb="FFF4CCCC"/>
          <bgColor rgb="FFF4CCCC"/>
        </patternFill>
      </fill>
      <border/>
    </dxf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solid">
          <fgColor rgb="FFFFF2CC"/>
          <bgColor rgb="FFFFF2CC"/>
        </patternFill>
      </fill>
      <border/>
    </dxf>
    <dxf>
      <font/>
      <fill>
        <patternFill patternType="solid">
          <fgColor rgb="FFE6B8AF"/>
          <bgColor rgb="FFE6B8AF"/>
        </patternFill>
      </fill>
      <border/>
    </dxf>
    <dxf>
      <font>
        <color rgb="FF0B8043"/>
      </font>
      <fill>
        <patternFill patternType="solid">
          <fgColor rgb="FFCBF1BB"/>
          <bgColor rgb="FFCBF1BB"/>
        </patternFill>
      </fill>
      <border/>
    </dxf>
    <dxf>
      <font/>
      <fill>
        <patternFill patternType="solid">
          <fgColor rgb="FFAAF788"/>
          <bgColor rgb="FFAAF788"/>
        </patternFill>
      </fill>
      <border/>
    </dxf>
    <dxf>
      <font/>
      <fill>
        <patternFill patternType="solid">
          <fgColor rgb="FF00FF00"/>
          <bgColor rgb="FF00FF00"/>
        </patternFill>
      </fill>
      <border/>
    </dxf>
    <dxf>
      <font/>
      <fill>
        <patternFill patternType="solid">
          <fgColor rgb="FFE06666"/>
          <bgColor rgb="FFE06666"/>
        </patternFill>
      </fill>
      <border/>
    </dxf>
    <dxf>
      <font/>
      <fill>
        <patternFill patternType="solid">
          <fgColor rgb="FF3C78D8"/>
          <bgColor rgb="FF3C78D8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9" Type="http://schemas.openxmlformats.org/officeDocument/2006/relationships/worksheet" Target="worksheets/sheet7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36.png"/><Relationship Id="rId42" Type="http://schemas.openxmlformats.org/officeDocument/2006/relationships/image" Target="../media/image30.png"/><Relationship Id="rId41" Type="http://schemas.openxmlformats.org/officeDocument/2006/relationships/image" Target="../media/image35.png"/><Relationship Id="rId44" Type="http://schemas.openxmlformats.org/officeDocument/2006/relationships/image" Target="../media/image42.png"/><Relationship Id="rId43" Type="http://schemas.openxmlformats.org/officeDocument/2006/relationships/image" Target="../media/image63.png"/><Relationship Id="rId46" Type="http://schemas.openxmlformats.org/officeDocument/2006/relationships/image" Target="../media/image41.png"/><Relationship Id="rId45" Type="http://schemas.openxmlformats.org/officeDocument/2006/relationships/image" Target="../media/image34.png"/><Relationship Id="rId1" Type="http://schemas.openxmlformats.org/officeDocument/2006/relationships/image" Target="../media/image21.png"/><Relationship Id="rId2" Type="http://schemas.openxmlformats.org/officeDocument/2006/relationships/image" Target="../media/image4.png"/><Relationship Id="rId3" Type="http://schemas.openxmlformats.org/officeDocument/2006/relationships/image" Target="../media/image28.png"/><Relationship Id="rId4" Type="http://schemas.openxmlformats.org/officeDocument/2006/relationships/image" Target="../media/image33.png"/><Relationship Id="rId9" Type="http://schemas.openxmlformats.org/officeDocument/2006/relationships/image" Target="../media/image2.png"/><Relationship Id="rId48" Type="http://schemas.openxmlformats.org/officeDocument/2006/relationships/image" Target="../media/image45.png"/><Relationship Id="rId47" Type="http://schemas.openxmlformats.org/officeDocument/2006/relationships/image" Target="../media/image40.png"/><Relationship Id="rId49" Type="http://schemas.openxmlformats.org/officeDocument/2006/relationships/image" Target="../media/image48.png"/><Relationship Id="rId5" Type="http://schemas.openxmlformats.org/officeDocument/2006/relationships/image" Target="../media/image5.png"/><Relationship Id="rId6" Type="http://schemas.openxmlformats.org/officeDocument/2006/relationships/image" Target="../media/image11.png"/><Relationship Id="rId7" Type="http://schemas.openxmlformats.org/officeDocument/2006/relationships/image" Target="../media/image12.png"/><Relationship Id="rId8" Type="http://schemas.openxmlformats.org/officeDocument/2006/relationships/image" Target="../media/image13.png"/><Relationship Id="rId31" Type="http://schemas.openxmlformats.org/officeDocument/2006/relationships/image" Target="../media/image16.png"/><Relationship Id="rId30" Type="http://schemas.openxmlformats.org/officeDocument/2006/relationships/image" Target="../media/image25.png"/><Relationship Id="rId33" Type="http://schemas.openxmlformats.org/officeDocument/2006/relationships/image" Target="../media/image38.png"/><Relationship Id="rId32" Type="http://schemas.openxmlformats.org/officeDocument/2006/relationships/image" Target="../media/image29.png"/><Relationship Id="rId35" Type="http://schemas.openxmlformats.org/officeDocument/2006/relationships/image" Target="../media/image26.png"/><Relationship Id="rId34" Type="http://schemas.openxmlformats.org/officeDocument/2006/relationships/image" Target="../media/image51.png"/><Relationship Id="rId37" Type="http://schemas.openxmlformats.org/officeDocument/2006/relationships/image" Target="../media/image31.png"/><Relationship Id="rId36" Type="http://schemas.openxmlformats.org/officeDocument/2006/relationships/image" Target="../media/image24.png"/><Relationship Id="rId39" Type="http://schemas.openxmlformats.org/officeDocument/2006/relationships/image" Target="../media/image32.png"/><Relationship Id="rId38" Type="http://schemas.openxmlformats.org/officeDocument/2006/relationships/image" Target="../media/image20.png"/><Relationship Id="rId62" Type="http://schemas.openxmlformats.org/officeDocument/2006/relationships/image" Target="../media/image56.png"/><Relationship Id="rId61" Type="http://schemas.openxmlformats.org/officeDocument/2006/relationships/image" Target="../media/image57.png"/><Relationship Id="rId20" Type="http://schemas.openxmlformats.org/officeDocument/2006/relationships/image" Target="../media/image22.png"/><Relationship Id="rId64" Type="http://schemas.openxmlformats.org/officeDocument/2006/relationships/image" Target="../media/image61.png"/><Relationship Id="rId63" Type="http://schemas.openxmlformats.org/officeDocument/2006/relationships/image" Target="../media/image58.png"/><Relationship Id="rId22" Type="http://schemas.openxmlformats.org/officeDocument/2006/relationships/image" Target="../media/image14.png"/><Relationship Id="rId21" Type="http://schemas.openxmlformats.org/officeDocument/2006/relationships/image" Target="../media/image39.png"/><Relationship Id="rId65" Type="http://schemas.openxmlformats.org/officeDocument/2006/relationships/image" Target="../media/image60.png"/><Relationship Id="rId24" Type="http://schemas.openxmlformats.org/officeDocument/2006/relationships/image" Target="../media/image43.png"/><Relationship Id="rId23" Type="http://schemas.openxmlformats.org/officeDocument/2006/relationships/image" Target="../media/image62.png"/><Relationship Id="rId60" Type="http://schemas.openxmlformats.org/officeDocument/2006/relationships/image" Target="../media/image59.png"/><Relationship Id="rId26" Type="http://schemas.openxmlformats.org/officeDocument/2006/relationships/image" Target="../media/image15.png"/><Relationship Id="rId25" Type="http://schemas.openxmlformats.org/officeDocument/2006/relationships/image" Target="../media/image65.png"/><Relationship Id="rId28" Type="http://schemas.openxmlformats.org/officeDocument/2006/relationships/image" Target="../media/image23.png"/><Relationship Id="rId27" Type="http://schemas.openxmlformats.org/officeDocument/2006/relationships/image" Target="../media/image19.png"/><Relationship Id="rId29" Type="http://schemas.openxmlformats.org/officeDocument/2006/relationships/image" Target="../media/image18.png"/><Relationship Id="rId51" Type="http://schemas.openxmlformats.org/officeDocument/2006/relationships/image" Target="../media/image44.png"/><Relationship Id="rId50" Type="http://schemas.openxmlformats.org/officeDocument/2006/relationships/image" Target="../media/image49.png"/><Relationship Id="rId53" Type="http://schemas.openxmlformats.org/officeDocument/2006/relationships/image" Target="../media/image47.png"/><Relationship Id="rId52" Type="http://schemas.openxmlformats.org/officeDocument/2006/relationships/image" Target="../media/image46.png"/><Relationship Id="rId11" Type="http://schemas.openxmlformats.org/officeDocument/2006/relationships/image" Target="../media/image17.png"/><Relationship Id="rId55" Type="http://schemas.openxmlformats.org/officeDocument/2006/relationships/image" Target="../media/image53.png"/><Relationship Id="rId10" Type="http://schemas.openxmlformats.org/officeDocument/2006/relationships/image" Target="../media/image1.png"/><Relationship Id="rId54" Type="http://schemas.openxmlformats.org/officeDocument/2006/relationships/image" Target="../media/image50.png"/><Relationship Id="rId13" Type="http://schemas.openxmlformats.org/officeDocument/2006/relationships/image" Target="../media/image8.png"/><Relationship Id="rId57" Type="http://schemas.openxmlformats.org/officeDocument/2006/relationships/image" Target="../media/image64.png"/><Relationship Id="rId12" Type="http://schemas.openxmlformats.org/officeDocument/2006/relationships/image" Target="../media/image7.png"/><Relationship Id="rId56" Type="http://schemas.openxmlformats.org/officeDocument/2006/relationships/image" Target="../media/image52.png"/><Relationship Id="rId15" Type="http://schemas.openxmlformats.org/officeDocument/2006/relationships/image" Target="../media/image10.png"/><Relationship Id="rId59" Type="http://schemas.openxmlformats.org/officeDocument/2006/relationships/image" Target="../media/image55.png"/><Relationship Id="rId14" Type="http://schemas.openxmlformats.org/officeDocument/2006/relationships/image" Target="../media/image6.png"/><Relationship Id="rId58" Type="http://schemas.openxmlformats.org/officeDocument/2006/relationships/image" Target="../media/image54.png"/><Relationship Id="rId17" Type="http://schemas.openxmlformats.org/officeDocument/2006/relationships/image" Target="../media/image37.png"/><Relationship Id="rId16" Type="http://schemas.openxmlformats.org/officeDocument/2006/relationships/image" Target="../media/image9.png"/><Relationship Id="rId19" Type="http://schemas.openxmlformats.org/officeDocument/2006/relationships/image" Target="../media/image27.png"/><Relationship Id="rId18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152400</xdr:colOff>
      <xdr:row>4</xdr:row>
      <xdr:rowOff>152400</xdr:rowOff>
    </xdr:from>
    <xdr:ext cx="8639175" cy="5162550"/>
    <xdr:pic>
      <xdr:nvPicPr>
        <xdr:cNvPr id="0" name="image21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190500</xdr:colOff>
      <xdr:row>4</xdr:row>
      <xdr:rowOff>142875</xdr:rowOff>
    </xdr:from>
    <xdr:ext cx="8601075" cy="466725"/>
    <xdr:pic>
      <xdr:nvPicPr>
        <xdr:cNvPr id="0" name="image4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923925</xdr:colOff>
      <xdr:row>156</xdr:row>
      <xdr:rowOff>114300</xdr:rowOff>
    </xdr:from>
    <xdr:ext cx="8982075" cy="5162550"/>
    <xdr:pic>
      <xdr:nvPicPr>
        <xdr:cNvPr id="0" name="image28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31</xdr:row>
      <xdr:rowOff>180975</xdr:rowOff>
    </xdr:from>
    <xdr:ext cx="9010650" cy="5162550"/>
    <xdr:pic>
      <xdr:nvPicPr>
        <xdr:cNvPr id="0" name="image33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38100</xdr:colOff>
      <xdr:row>31</xdr:row>
      <xdr:rowOff>190500</xdr:rowOff>
    </xdr:from>
    <xdr:ext cx="8982075" cy="409575"/>
    <xdr:pic>
      <xdr:nvPicPr>
        <xdr:cNvPr id="0" name="image5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942975</xdr:colOff>
      <xdr:row>156</xdr:row>
      <xdr:rowOff>200025</xdr:rowOff>
    </xdr:from>
    <xdr:ext cx="8982075" cy="409575"/>
    <xdr:pic>
      <xdr:nvPicPr>
        <xdr:cNvPr id="0" name="image11.png" title="Hình ảnh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857250</xdr:colOff>
      <xdr:row>58</xdr:row>
      <xdr:rowOff>123825</xdr:rowOff>
    </xdr:from>
    <xdr:ext cx="8772525" cy="409575"/>
    <xdr:pic>
      <xdr:nvPicPr>
        <xdr:cNvPr id="0" name="image12.png" title="Hình ảnh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857250</xdr:colOff>
      <xdr:row>68</xdr:row>
      <xdr:rowOff>66675</xdr:rowOff>
    </xdr:from>
    <xdr:ext cx="8772525" cy="3876675"/>
    <xdr:pic>
      <xdr:nvPicPr>
        <xdr:cNvPr id="0" name="image13.png" title="Hình ảnh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60</xdr:row>
      <xdr:rowOff>190500</xdr:rowOff>
    </xdr:from>
    <xdr:ext cx="1609725" cy="1019175"/>
    <xdr:pic>
      <xdr:nvPicPr>
        <xdr:cNvPr id="0" name="image2.png" title="Hình ảnh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742950</xdr:colOff>
      <xdr:row>60</xdr:row>
      <xdr:rowOff>190500</xdr:rowOff>
    </xdr:from>
    <xdr:ext cx="1533525" cy="1019175"/>
    <xdr:pic>
      <xdr:nvPicPr>
        <xdr:cNvPr id="0" name="image1.png" title="Hình ảnh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419100</xdr:colOff>
      <xdr:row>60</xdr:row>
      <xdr:rowOff>200025</xdr:rowOff>
    </xdr:from>
    <xdr:ext cx="3552825" cy="1019175"/>
    <xdr:pic>
      <xdr:nvPicPr>
        <xdr:cNvPr id="0" name="image17.png" title="Hình ảnh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1152525</xdr:colOff>
      <xdr:row>60</xdr:row>
      <xdr:rowOff>190500</xdr:rowOff>
    </xdr:from>
    <xdr:ext cx="1685925" cy="1028700"/>
    <xdr:pic>
      <xdr:nvPicPr>
        <xdr:cNvPr id="0" name="image7.png" title="Hình ảnh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66</xdr:row>
      <xdr:rowOff>228600</xdr:rowOff>
    </xdr:from>
    <xdr:ext cx="2581275" cy="238125"/>
    <xdr:pic>
      <xdr:nvPicPr>
        <xdr:cNvPr id="0" name="image8.png" title="Hình ảnh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695325</xdr:colOff>
      <xdr:row>66</xdr:row>
      <xdr:rowOff>228600</xdr:rowOff>
    </xdr:from>
    <xdr:ext cx="2219325" cy="238125"/>
    <xdr:pic>
      <xdr:nvPicPr>
        <xdr:cNvPr id="0" name="image6.png" title="Hình ảnh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66</xdr:row>
      <xdr:rowOff>228600</xdr:rowOff>
    </xdr:from>
    <xdr:ext cx="2219325" cy="247650"/>
    <xdr:pic>
      <xdr:nvPicPr>
        <xdr:cNvPr id="0" name="image10.png" title="Hình ảnh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66</xdr:row>
      <xdr:rowOff>276225</xdr:rowOff>
    </xdr:from>
    <xdr:ext cx="209550" cy="190500"/>
    <xdr:pic>
      <xdr:nvPicPr>
        <xdr:cNvPr id="0" name="image9.png" title="Hình ảnh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95250</xdr:colOff>
      <xdr:row>89</xdr:row>
      <xdr:rowOff>171450</xdr:rowOff>
    </xdr:from>
    <xdr:ext cx="8772525" cy="4438650"/>
    <xdr:pic>
      <xdr:nvPicPr>
        <xdr:cNvPr id="0" name="image37.png" title="Hình ảnh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857250</xdr:colOff>
      <xdr:row>89</xdr:row>
      <xdr:rowOff>123825</xdr:rowOff>
    </xdr:from>
    <xdr:ext cx="8772525" cy="409575"/>
    <xdr:pic>
      <xdr:nvPicPr>
        <xdr:cNvPr id="0" name="image12.png" title="Hình ảnh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857250</xdr:colOff>
      <xdr:row>91</xdr:row>
      <xdr:rowOff>133350</xdr:rowOff>
    </xdr:from>
    <xdr:ext cx="8772525" cy="276225"/>
    <xdr:pic>
      <xdr:nvPicPr>
        <xdr:cNvPr id="0" name="image3.png" title="Hình ảnh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857250</xdr:colOff>
      <xdr:row>92</xdr:row>
      <xdr:rowOff>209550</xdr:rowOff>
    </xdr:from>
    <xdr:ext cx="8772525" cy="5476875"/>
    <xdr:pic>
      <xdr:nvPicPr>
        <xdr:cNvPr id="0" name="image27.png" title="Hình ảnh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800100</xdr:colOff>
      <xdr:row>122</xdr:row>
      <xdr:rowOff>19050</xdr:rowOff>
    </xdr:from>
    <xdr:ext cx="8772525" cy="409575"/>
    <xdr:pic>
      <xdr:nvPicPr>
        <xdr:cNvPr id="0" name="image12.png" title="Hình ảnh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800100</xdr:colOff>
      <xdr:row>124</xdr:row>
      <xdr:rowOff>28575</xdr:rowOff>
    </xdr:from>
    <xdr:ext cx="8772525" cy="276225"/>
    <xdr:pic>
      <xdr:nvPicPr>
        <xdr:cNvPr id="0" name="image3.png" title="Hình ảnh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800100</xdr:colOff>
      <xdr:row>125</xdr:row>
      <xdr:rowOff>114300</xdr:rowOff>
    </xdr:from>
    <xdr:ext cx="8829675" cy="5476875"/>
    <xdr:pic>
      <xdr:nvPicPr>
        <xdr:cNvPr id="0" name="image22.png" title="Hình ảnh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183</xdr:row>
      <xdr:rowOff>152400</xdr:rowOff>
    </xdr:from>
    <xdr:ext cx="8458200" cy="5162550"/>
    <xdr:pic>
      <xdr:nvPicPr>
        <xdr:cNvPr id="0" name="image39.png" title="Hình ảnh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971550</xdr:colOff>
      <xdr:row>183</xdr:row>
      <xdr:rowOff>19050</xdr:rowOff>
    </xdr:from>
    <xdr:ext cx="8982075" cy="409575"/>
    <xdr:pic>
      <xdr:nvPicPr>
        <xdr:cNvPr id="0" name="image5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571500</xdr:colOff>
      <xdr:row>183</xdr:row>
      <xdr:rowOff>76200</xdr:rowOff>
    </xdr:from>
    <xdr:ext cx="952500" cy="352425"/>
    <xdr:pic>
      <xdr:nvPicPr>
        <xdr:cNvPr id="0" name="image14.png" title="Hình ảnh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212</xdr:row>
      <xdr:rowOff>152400</xdr:rowOff>
    </xdr:from>
    <xdr:ext cx="6581775" cy="5162550"/>
    <xdr:pic>
      <xdr:nvPicPr>
        <xdr:cNvPr id="0" name="image62.png" title="Hình ảnh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210</xdr:row>
      <xdr:rowOff>180975</xdr:rowOff>
    </xdr:from>
    <xdr:ext cx="8982075" cy="409575"/>
    <xdr:pic>
      <xdr:nvPicPr>
        <xdr:cNvPr id="0" name="image5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237</xdr:row>
      <xdr:rowOff>152400</xdr:rowOff>
    </xdr:from>
    <xdr:ext cx="6600825" cy="5162550"/>
    <xdr:pic>
      <xdr:nvPicPr>
        <xdr:cNvPr id="0" name="image43.png" title="Hình ảnh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267</xdr:row>
      <xdr:rowOff>180975</xdr:rowOff>
    </xdr:from>
    <xdr:ext cx="8886825" cy="4543425"/>
    <xdr:pic>
      <xdr:nvPicPr>
        <xdr:cNvPr id="0" name="image65.png" title="Hình ảnh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265</xdr:row>
      <xdr:rowOff>180975</xdr:rowOff>
    </xdr:from>
    <xdr:ext cx="8982075" cy="409575"/>
    <xdr:pic>
      <xdr:nvPicPr>
        <xdr:cNvPr id="0" name="image5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523875</xdr:colOff>
      <xdr:row>266</xdr:row>
      <xdr:rowOff>95250</xdr:rowOff>
    </xdr:from>
    <xdr:ext cx="914400" cy="276225"/>
    <xdr:pic>
      <xdr:nvPicPr>
        <xdr:cNvPr id="0" name="image15.png" title="Hình ảnh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300</xdr:row>
      <xdr:rowOff>152400</xdr:rowOff>
    </xdr:from>
    <xdr:ext cx="8886825" cy="4543425"/>
    <xdr:pic>
      <xdr:nvPicPr>
        <xdr:cNvPr id="0" name="image65.png" title="Hình ảnh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57150</xdr:colOff>
      <xdr:row>297</xdr:row>
      <xdr:rowOff>104775</xdr:rowOff>
    </xdr:from>
    <xdr:ext cx="8982075" cy="409575"/>
    <xdr:pic>
      <xdr:nvPicPr>
        <xdr:cNvPr id="0" name="image5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152400</xdr:colOff>
      <xdr:row>298</xdr:row>
      <xdr:rowOff>57150</xdr:rowOff>
    </xdr:from>
    <xdr:ext cx="866775" cy="238125"/>
    <xdr:pic>
      <xdr:nvPicPr>
        <xdr:cNvPr id="0" name="image19.png" title="Hình ảnh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762000</xdr:colOff>
      <xdr:row>299</xdr:row>
      <xdr:rowOff>85725</xdr:rowOff>
    </xdr:from>
    <xdr:ext cx="2447925" cy="4629150"/>
    <xdr:pic>
      <xdr:nvPicPr>
        <xdr:cNvPr id="0" name="image23.png" title="Hình ảnh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762000</xdr:colOff>
      <xdr:row>299</xdr:row>
      <xdr:rowOff>76200</xdr:rowOff>
    </xdr:from>
    <xdr:ext cx="1962150" cy="542925"/>
    <xdr:pic>
      <xdr:nvPicPr>
        <xdr:cNvPr id="0" name="image18.png" title="Hình ảnh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866775</xdr:colOff>
      <xdr:row>314</xdr:row>
      <xdr:rowOff>114300</xdr:rowOff>
    </xdr:from>
    <xdr:ext cx="1857375" cy="466725"/>
    <xdr:pic>
      <xdr:nvPicPr>
        <xdr:cNvPr id="0" name="image25.png" title="Hình ảnh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857250</xdr:colOff>
      <xdr:row>313</xdr:row>
      <xdr:rowOff>114300</xdr:rowOff>
    </xdr:from>
    <xdr:ext cx="1609725" cy="190500"/>
    <xdr:pic>
      <xdr:nvPicPr>
        <xdr:cNvPr id="0" name="image16.png" title="Hình ảnh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300</xdr:row>
      <xdr:rowOff>38100</xdr:rowOff>
    </xdr:from>
    <xdr:ext cx="209550" cy="190500"/>
    <xdr:pic>
      <xdr:nvPicPr>
        <xdr:cNvPr id="0" name="image29.png" title="Hình ảnh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9525</xdr:colOff>
      <xdr:row>335</xdr:row>
      <xdr:rowOff>133350</xdr:rowOff>
    </xdr:from>
    <xdr:ext cx="1685925" cy="352425"/>
    <xdr:pic>
      <xdr:nvPicPr>
        <xdr:cNvPr id="0" name="image38.png" title="Hình ảnh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343</xdr:row>
      <xdr:rowOff>152400</xdr:rowOff>
    </xdr:from>
    <xdr:ext cx="9305925" cy="5162550"/>
    <xdr:pic>
      <xdr:nvPicPr>
        <xdr:cNvPr id="0" name="image51.png" title="Hình ảnh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341</xdr:row>
      <xdr:rowOff>200025</xdr:rowOff>
    </xdr:from>
    <xdr:ext cx="9305925" cy="409575"/>
    <xdr:pic>
      <xdr:nvPicPr>
        <xdr:cNvPr id="0" name="image26.png" title="Hình ảnh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647700</xdr:colOff>
      <xdr:row>344</xdr:row>
      <xdr:rowOff>76200</xdr:rowOff>
    </xdr:from>
    <xdr:ext cx="4048125" cy="4543425"/>
    <xdr:pic>
      <xdr:nvPicPr>
        <xdr:cNvPr id="0" name="image24.png" title="Hình ảnh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628650</xdr:colOff>
      <xdr:row>344</xdr:row>
      <xdr:rowOff>171450</xdr:rowOff>
    </xdr:from>
    <xdr:ext cx="4000500" cy="3162300"/>
    <xdr:pic>
      <xdr:nvPicPr>
        <xdr:cNvPr id="0" name="image31.png" title="Hình ảnh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400050</xdr:colOff>
      <xdr:row>344</xdr:row>
      <xdr:rowOff>66675</xdr:rowOff>
    </xdr:from>
    <xdr:ext cx="762000" cy="190500"/>
    <xdr:pic>
      <xdr:nvPicPr>
        <xdr:cNvPr id="0" name="image20.png" title="Hình ảnh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400050</xdr:colOff>
      <xdr:row>348</xdr:row>
      <xdr:rowOff>142875</xdr:rowOff>
    </xdr:from>
    <xdr:ext cx="1000125" cy="190500"/>
    <xdr:pic>
      <xdr:nvPicPr>
        <xdr:cNvPr id="0" name="image32.png" title="Hình ảnh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723900</xdr:colOff>
      <xdr:row>344</xdr:row>
      <xdr:rowOff>180975</xdr:rowOff>
    </xdr:from>
    <xdr:ext cx="3857625" cy="3686175"/>
    <xdr:pic>
      <xdr:nvPicPr>
        <xdr:cNvPr id="0" name="image36.png" title="Hình ảnh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285750</xdr:colOff>
      <xdr:row>359</xdr:row>
      <xdr:rowOff>76200</xdr:rowOff>
    </xdr:from>
    <xdr:ext cx="6838950" cy="114300"/>
    <xdr:pic>
      <xdr:nvPicPr>
        <xdr:cNvPr id="0" name="image35.png" title="Hình ảnh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752475</xdr:colOff>
      <xdr:row>362</xdr:row>
      <xdr:rowOff>28575</xdr:rowOff>
    </xdr:from>
    <xdr:ext cx="3857625" cy="838200"/>
    <xdr:pic>
      <xdr:nvPicPr>
        <xdr:cNvPr id="0" name="image35.png" title="Hình ảnh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504825</xdr:colOff>
      <xdr:row>359</xdr:row>
      <xdr:rowOff>190500</xdr:rowOff>
    </xdr:from>
    <xdr:ext cx="4095750" cy="1276350"/>
    <xdr:pic>
      <xdr:nvPicPr>
        <xdr:cNvPr id="0" name="image30.png" title="Hình ảnh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171450</xdr:colOff>
      <xdr:row>372</xdr:row>
      <xdr:rowOff>114300</xdr:rowOff>
    </xdr:from>
    <xdr:ext cx="9239250" cy="5162550"/>
    <xdr:pic>
      <xdr:nvPicPr>
        <xdr:cNvPr id="0" name="image63.png" title="Hình ảnh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404</xdr:row>
      <xdr:rowOff>57150</xdr:rowOff>
    </xdr:from>
    <xdr:ext cx="8772525" cy="3876675"/>
    <xdr:pic>
      <xdr:nvPicPr>
        <xdr:cNvPr id="0" name="image13.png" title="Hình ảnh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400</xdr:row>
      <xdr:rowOff>123825</xdr:rowOff>
    </xdr:from>
    <xdr:ext cx="8772525" cy="409575"/>
    <xdr:pic>
      <xdr:nvPicPr>
        <xdr:cNvPr id="0" name="image12.png" title="Hình ảnh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402</xdr:row>
      <xdr:rowOff>133350</xdr:rowOff>
    </xdr:from>
    <xdr:ext cx="8772525" cy="276225"/>
    <xdr:pic>
      <xdr:nvPicPr>
        <xdr:cNvPr id="0" name="image3.png" title="Hình ảnh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466725</xdr:colOff>
      <xdr:row>404</xdr:row>
      <xdr:rowOff>9525</xdr:rowOff>
    </xdr:from>
    <xdr:ext cx="2971800" cy="3924300"/>
    <xdr:pic>
      <xdr:nvPicPr>
        <xdr:cNvPr id="0" name="image42.png" title="Hình ảnh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369</xdr:row>
      <xdr:rowOff>57150</xdr:rowOff>
    </xdr:from>
    <xdr:ext cx="9305925" cy="409575"/>
    <xdr:pic>
      <xdr:nvPicPr>
        <xdr:cNvPr id="0" name="image12.png" title="Hình ảnh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371</xdr:row>
      <xdr:rowOff>38100</xdr:rowOff>
    </xdr:from>
    <xdr:ext cx="9239250" cy="276225"/>
    <xdr:pic>
      <xdr:nvPicPr>
        <xdr:cNvPr id="0" name="image3.png" title="Hình ảnh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581025</xdr:colOff>
      <xdr:row>372</xdr:row>
      <xdr:rowOff>133350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666750</xdr:colOff>
      <xdr:row>343</xdr:row>
      <xdr:rowOff>190500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1657350</xdr:colOff>
      <xdr:row>341</xdr:row>
      <xdr:rowOff>200025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247650</xdr:colOff>
      <xdr:row>267</xdr:row>
      <xdr:rowOff>104775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581025</xdr:colOff>
      <xdr:row>268</xdr:row>
      <xdr:rowOff>133350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238125</xdr:colOff>
      <xdr:row>212</xdr:row>
      <xdr:rowOff>200025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</xdr:colOff>
      <xdr:row>184</xdr:row>
      <xdr:rowOff>209550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219075</xdr:colOff>
      <xdr:row>158</xdr:row>
      <xdr:rowOff>180975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581025</xdr:colOff>
      <xdr:row>157</xdr:row>
      <xdr:rowOff>133350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238125</xdr:colOff>
      <xdr:row>125</xdr:row>
      <xdr:rowOff>95250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92</xdr:row>
      <xdr:rowOff>200025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69</xdr:row>
      <xdr:rowOff>47625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581025</xdr:colOff>
      <xdr:row>65</xdr:row>
      <xdr:rowOff>133350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247650</xdr:colOff>
      <xdr:row>299</xdr:row>
      <xdr:rowOff>57150</xdr:rowOff>
    </xdr:from>
    <xdr:ext cx="209550" cy="190500"/>
    <xdr:pic>
      <xdr:nvPicPr>
        <xdr:cNvPr id="0" name="image34.png" title="Hình ảnh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238125</xdr:colOff>
      <xdr:row>375</xdr:row>
      <xdr:rowOff>190500</xdr:rowOff>
    </xdr:from>
    <xdr:ext cx="819150" cy="190500"/>
    <xdr:pic>
      <xdr:nvPicPr>
        <xdr:cNvPr id="0" name="image41.png" title="Hình ảnh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676275</xdr:colOff>
      <xdr:row>375</xdr:row>
      <xdr:rowOff>123825</xdr:rowOff>
    </xdr:from>
    <xdr:ext cx="3219450" cy="409575"/>
    <xdr:pic>
      <xdr:nvPicPr>
        <xdr:cNvPr id="0" name="image40.png" title="Hình ảnh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676275</xdr:colOff>
      <xdr:row>380</xdr:row>
      <xdr:rowOff>47625</xdr:rowOff>
    </xdr:from>
    <xdr:ext cx="323850" cy="1276350"/>
    <xdr:pic>
      <xdr:nvPicPr>
        <xdr:cNvPr id="0" name="image45.png" title="Hình ảnh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962025</xdr:colOff>
      <xdr:row>379</xdr:row>
      <xdr:rowOff>9525</xdr:rowOff>
    </xdr:from>
    <xdr:ext cx="952500" cy="1704975"/>
    <xdr:pic>
      <xdr:nvPicPr>
        <xdr:cNvPr id="0" name="image48.png" title="Hình ảnh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379</xdr:row>
      <xdr:rowOff>200025</xdr:rowOff>
    </xdr:from>
    <xdr:ext cx="323850" cy="1228725"/>
    <xdr:pic>
      <xdr:nvPicPr>
        <xdr:cNvPr id="0" name="image49.png" title="Hình ảnh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676275</xdr:colOff>
      <xdr:row>380</xdr:row>
      <xdr:rowOff>190500</xdr:rowOff>
    </xdr:from>
    <xdr:ext cx="1381125" cy="352425"/>
    <xdr:pic>
      <xdr:nvPicPr>
        <xdr:cNvPr id="0" name="image44.png" title="Hình ảnh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247650</xdr:colOff>
      <xdr:row>394</xdr:row>
      <xdr:rowOff>200025</xdr:rowOff>
    </xdr:from>
    <xdr:ext cx="428625" cy="409575"/>
    <xdr:pic>
      <xdr:nvPicPr>
        <xdr:cNvPr id="0" name="image46.png" title="Hình ảnh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542925</xdr:colOff>
      <xdr:row>364</xdr:row>
      <xdr:rowOff>180975</xdr:rowOff>
    </xdr:from>
    <xdr:ext cx="285750" cy="276225"/>
    <xdr:pic>
      <xdr:nvPicPr>
        <xdr:cNvPr id="0" name="image46.png" title="Hình ảnh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</xdr:colOff>
      <xdr:row>289</xdr:row>
      <xdr:rowOff>19050</xdr:rowOff>
    </xdr:from>
    <xdr:ext cx="285750" cy="276225"/>
    <xdr:pic>
      <xdr:nvPicPr>
        <xdr:cNvPr id="0" name="image46.png" title="Hình ảnh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314325</xdr:colOff>
      <xdr:row>260</xdr:row>
      <xdr:rowOff>200025</xdr:rowOff>
    </xdr:from>
    <xdr:ext cx="285750" cy="276225"/>
    <xdr:pic>
      <xdr:nvPicPr>
        <xdr:cNvPr id="0" name="image46.png" title="Hình ảnh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95250</xdr:colOff>
      <xdr:row>206</xdr:row>
      <xdr:rowOff>85725</xdr:rowOff>
    </xdr:from>
    <xdr:ext cx="285750" cy="276225"/>
    <xdr:pic>
      <xdr:nvPicPr>
        <xdr:cNvPr id="0" name="image46.png" title="Hình ảnh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409575</xdr:colOff>
      <xdr:row>179</xdr:row>
      <xdr:rowOff>57150</xdr:rowOff>
    </xdr:from>
    <xdr:ext cx="285750" cy="276225"/>
    <xdr:pic>
      <xdr:nvPicPr>
        <xdr:cNvPr id="0" name="image46.png" title="Hình ảnh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152</xdr:row>
      <xdr:rowOff>190500</xdr:rowOff>
    </xdr:from>
    <xdr:ext cx="285750" cy="276225"/>
    <xdr:pic>
      <xdr:nvPicPr>
        <xdr:cNvPr id="0" name="image46.png" title="Hình ảnh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57150</xdr:colOff>
      <xdr:row>118</xdr:row>
      <xdr:rowOff>57150</xdr:rowOff>
    </xdr:from>
    <xdr:ext cx="285750" cy="276225"/>
    <xdr:pic>
      <xdr:nvPicPr>
        <xdr:cNvPr id="0" name="image46.png" title="Hình ảnh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57150</xdr:colOff>
      <xdr:row>85</xdr:row>
      <xdr:rowOff>180975</xdr:rowOff>
    </xdr:from>
    <xdr:ext cx="285750" cy="276225"/>
    <xdr:pic>
      <xdr:nvPicPr>
        <xdr:cNvPr id="0" name="image46.png" title="Hình ảnh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666750</xdr:colOff>
      <xdr:row>382</xdr:row>
      <xdr:rowOff>47625</xdr:rowOff>
    </xdr:from>
    <xdr:ext cx="1209675" cy="466725"/>
    <xdr:pic>
      <xdr:nvPicPr>
        <xdr:cNvPr id="0" name="image47.png" title="Hình ảnh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400050</xdr:colOff>
      <xdr:row>372</xdr:row>
      <xdr:rowOff>133350</xdr:rowOff>
    </xdr:from>
    <xdr:ext cx="1066800" cy="247650"/>
    <xdr:pic>
      <xdr:nvPicPr>
        <xdr:cNvPr id="0" name="image50.png" title="Hình ảnh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200025</xdr:colOff>
      <xdr:row>373</xdr:row>
      <xdr:rowOff>200025</xdr:rowOff>
    </xdr:from>
    <xdr:ext cx="1276350" cy="1733550"/>
    <xdr:pic>
      <xdr:nvPicPr>
        <xdr:cNvPr id="0" name="image53.png" title="Hình ảnh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377</xdr:row>
      <xdr:rowOff>9525</xdr:rowOff>
    </xdr:from>
    <xdr:ext cx="5057775" cy="542925"/>
    <xdr:pic>
      <xdr:nvPicPr>
        <xdr:cNvPr id="0" name="image52.png" title="Hình ảnh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1038225</xdr:colOff>
      <xdr:row>375</xdr:row>
      <xdr:rowOff>133350</xdr:rowOff>
    </xdr:from>
    <xdr:ext cx="2552700" cy="4543425"/>
    <xdr:pic>
      <xdr:nvPicPr>
        <xdr:cNvPr id="0" name="image64.png" title="Hình ảnh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1038225</xdr:colOff>
      <xdr:row>375</xdr:row>
      <xdr:rowOff>85725</xdr:rowOff>
    </xdr:from>
    <xdr:ext cx="2581275" cy="409575"/>
    <xdr:pic>
      <xdr:nvPicPr>
        <xdr:cNvPr id="0" name="image54.png" title="Hình ảnh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95250</xdr:colOff>
      <xdr:row>378</xdr:row>
      <xdr:rowOff>47625</xdr:rowOff>
    </xdr:from>
    <xdr:ext cx="1276350" cy="352425"/>
    <xdr:pic>
      <xdr:nvPicPr>
        <xdr:cNvPr id="0" name="image55.png" title="Hình ảnh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381000</xdr:colOff>
      <xdr:row>392</xdr:row>
      <xdr:rowOff>47625</xdr:rowOff>
    </xdr:from>
    <xdr:ext cx="2447925" cy="838200"/>
    <xdr:pic>
      <xdr:nvPicPr>
        <xdr:cNvPr id="0" name="image59.png" title="Hình ảnh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714375</xdr:colOff>
      <xdr:row>392</xdr:row>
      <xdr:rowOff>38100</xdr:rowOff>
    </xdr:from>
    <xdr:ext cx="2447925" cy="838200"/>
    <xdr:pic>
      <xdr:nvPicPr>
        <xdr:cNvPr id="0" name="image57.png" title="Hình ảnh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581025</xdr:colOff>
      <xdr:row>388</xdr:row>
      <xdr:rowOff>190500</xdr:rowOff>
    </xdr:from>
    <xdr:ext cx="5276850" cy="542925"/>
    <xdr:pic>
      <xdr:nvPicPr>
        <xdr:cNvPr id="0" name="image56.png" title="Hình ảnh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628650</xdr:colOff>
      <xdr:row>390</xdr:row>
      <xdr:rowOff>209550</xdr:rowOff>
    </xdr:from>
    <xdr:ext cx="5162550" cy="1276350"/>
    <xdr:pic>
      <xdr:nvPicPr>
        <xdr:cNvPr id="0" name="image52.png" title="Hình ảnh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180975</xdr:colOff>
      <xdr:row>374</xdr:row>
      <xdr:rowOff>57150</xdr:rowOff>
    </xdr:from>
    <xdr:ext cx="1209675" cy="1676400"/>
    <xdr:pic>
      <xdr:nvPicPr>
        <xdr:cNvPr id="0" name="image58.png" title="Hình ảnh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257175</xdr:colOff>
      <xdr:row>404</xdr:row>
      <xdr:rowOff>19050</xdr:rowOff>
    </xdr:from>
    <xdr:ext cx="2905125" cy="3924300"/>
    <xdr:pic>
      <xdr:nvPicPr>
        <xdr:cNvPr id="0" name="image61.png" title="Hình ảnh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457200</xdr:colOff>
      <xdr:row>372</xdr:row>
      <xdr:rowOff>76200</xdr:rowOff>
    </xdr:from>
    <xdr:ext cx="2905125" cy="3924300"/>
    <xdr:pic>
      <xdr:nvPicPr>
        <xdr:cNvPr id="0" name="image61.png" title="Hình ảnh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457200</xdr:colOff>
      <xdr:row>390</xdr:row>
      <xdr:rowOff>161925</xdr:rowOff>
    </xdr:from>
    <xdr:ext cx="2905125" cy="1323975"/>
    <xdr:pic>
      <xdr:nvPicPr>
        <xdr:cNvPr id="0" name="image60.png" title="Hình ảnh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400050</xdr:colOff>
      <xdr:row>392</xdr:row>
      <xdr:rowOff>57150</xdr:rowOff>
    </xdr:from>
    <xdr:ext cx="2447925" cy="838200"/>
    <xdr:pic>
      <xdr:nvPicPr>
        <xdr:cNvPr id="0" name="image57.png" title="Hình ảnh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hyperlink" Target="http://cietrading.com/" TargetMode="External"/><Relationship Id="rId3" Type="http://schemas.openxmlformats.org/officeDocument/2006/relationships/drawing" Target="../drawings/drawing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mindmeister.com/mm/signup/basic?return_to=https%3A%2F%2Fwww.mindmeister.com" TargetMode="External"/><Relationship Id="rId2" Type="http://schemas.openxmlformats.org/officeDocument/2006/relationships/hyperlink" Target="http://sheetgo.com/" TargetMode="External"/><Relationship Id="rId3" Type="http://schemas.openxmlformats.org/officeDocument/2006/relationships/hyperlink" Target="https://www.sheetgo.com/" TargetMode="External"/><Relationship Id="rId4" Type="http://schemas.openxmlformats.org/officeDocument/2006/relationships/hyperlink" Target="https://www.sheetgo.com/" TargetMode="External"/><Relationship Id="rId5" Type="http://schemas.openxmlformats.org/officeDocument/2006/relationships/hyperlink" Target="http://cietrading.com/" TargetMode="External"/><Relationship Id="rId6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2.v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D85C6"/>
    <outlinePr summaryBelow="0" summaryRight="0"/>
  </sheetPr>
  <sheetViews>
    <sheetView showGridLines="0" workbookViewId="0"/>
  </sheetViews>
  <sheetFormatPr customHeight="1" defaultColWidth="14.43" defaultRowHeight="15.75" outlineLevelRow="1"/>
  <cols>
    <col customWidth="1" min="1" max="1" width="4.86"/>
    <col customWidth="1" min="2" max="2" width="12.71"/>
    <col customWidth="1" min="3" max="3" width="36.86"/>
    <col customWidth="1" min="4" max="4" width="16.29"/>
    <col customWidth="1" min="5" max="6" width="12.0"/>
    <col customWidth="1" min="7" max="7" width="9.86"/>
    <col customWidth="1" min="9" max="68" width="3.43"/>
    <col customWidth="1" min="69" max="83" width="3.86"/>
  </cols>
  <sheetData>
    <row r="1" ht="21.0" customHeight="1">
      <c r="A1" s="1"/>
      <c r="B1" s="2"/>
      <c r="C1" s="3"/>
      <c r="D1" s="3"/>
      <c r="E1" s="3"/>
      <c r="F1" s="4"/>
      <c r="G1" s="4"/>
      <c r="H1" s="3"/>
      <c r="I1" s="5"/>
      <c r="J1" s="6"/>
      <c r="K1" s="7"/>
      <c r="L1" s="8"/>
      <c r="M1" s="7"/>
      <c r="N1" s="9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0"/>
      <c r="AE1" s="10"/>
      <c r="AF1" s="10"/>
      <c r="AG1" s="10"/>
      <c r="AH1" s="10"/>
      <c r="AI1" s="10"/>
      <c r="AJ1" s="10"/>
      <c r="AK1" s="10"/>
      <c r="AL1" s="10"/>
      <c r="AM1" s="1"/>
      <c r="AN1" s="1"/>
      <c r="AO1" s="1"/>
      <c r="AP1" s="1"/>
      <c r="AQ1" s="1"/>
      <c r="AR1" s="1"/>
      <c r="AS1" s="1"/>
      <c r="AT1" s="1"/>
      <c r="AU1" s="1"/>
      <c r="AV1" s="1"/>
      <c r="AW1" s="1"/>
      <c r="AX1" s="1"/>
      <c r="AY1" s="1"/>
      <c r="AZ1" s="1"/>
      <c r="BA1" s="1"/>
      <c r="BB1" s="1"/>
      <c r="BC1" s="1"/>
      <c r="BD1" s="1"/>
      <c r="BE1" s="1"/>
      <c r="BF1" s="1"/>
      <c r="BG1" s="1"/>
      <c r="BH1" s="1"/>
      <c r="BI1" s="1"/>
      <c r="BJ1" s="1"/>
      <c r="BK1" s="1"/>
      <c r="BL1" s="1"/>
      <c r="BM1" s="1"/>
      <c r="BN1" s="1"/>
      <c r="BO1" s="1"/>
      <c r="BP1" s="1"/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</row>
    <row r="2" ht="21.0" customHeight="1">
      <c r="A2" s="1"/>
      <c r="B2" s="11" t="s">
        <v>0</v>
      </c>
      <c r="C2" s="12"/>
      <c r="D2" s="12"/>
      <c r="E2" s="12"/>
      <c r="F2" s="12"/>
      <c r="G2" s="12"/>
      <c r="H2" s="13"/>
      <c r="I2" s="14" t="s">
        <v>1</v>
      </c>
      <c r="J2" s="12"/>
      <c r="K2" s="12"/>
      <c r="L2" s="12"/>
      <c r="M2" s="12"/>
      <c r="N2" s="12"/>
      <c r="O2" s="15" t="s">
        <v>2</v>
      </c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6"/>
      <c r="AG2" s="16"/>
      <c r="AH2" s="16"/>
      <c r="AI2" s="16"/>
      <c r="AJ2" s="16"/>
      <c r="AK2" s="16"/>
      <c r="AL2" s="16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</row>
    <row r="3" ht="21.0" customHeight="1">
      <c r="A3" s="1"/>
      <c r="B3" s="17"/>
      <c r="C3" s="18"/>
      <c r="D3" s="19"/>
      <c r="E3" s="19"/>
      <c r="F3" s="19"/>
      <c r="G3" s="19"/>
      <c r="H3" s="19"/>
      <c r="I3" s="20"/>
      <c r="J3" s="20"/>
      <c r="K3" s="20"/>
      <c r="L3" s="20"/>
      <c r="M3" s="21"/>
      <c r="N3" s="21"/>
      <c r="O3" s="2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0"/>
      <c r="AE3" s="10"/>
      <c r="AF3" s="10"/>
      <c r="AG3" s="10"/>
      <c r="AH3" s="10"/>
      <c r="AI3" s="10"/>
      <c r="AJ3" s="10"/>
      <c r="AK3" s="10"/>
      <c r="AL3" s="10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</row>
    <row r="4" ht="21.0" customHeight="1">
      <c r="A4" s="1"/>
      <c r="B4" s="22" t="s">
        <v>3</v>
      </c>
      <c r="C4" s="23"/>
      <c r="D4" s="24" t="s">
        <v>4</v>
      </c>
      <c r="E4" s="23"/>
      <c r="F4" s="23"/>
      <c r="G4" s="23"/>
      <c r="H4" s="25"/>
      <c r="I4" s="26" t="s">
        <v>5</v>
      </c>
      <c r="J4" s="23"/>
      <c r="K4" s="23"/>
      <c r="L4" s="23"/>
      <c r="M4" s="23"/>
      <c r="N4" s="23"/>
      <c r="O4" s="23"/>
      <c r="P4" s="27" t="s">
        <v>6</v>
      </c>
      <c r="Q4" s="23"/>
      <c r="R4" s="23"/>
      <c r="S4" s="23"/>
      <c r="T4" s="23"/>
      <c r="U4" s="23"/>
      <c r="V4" s="23"/>
      <c r="W4" s="23"/>
      <c r="X4" s="23"/>
      <c r="Y4" s="23"/>
      <c r="Z4" s="23"/>
      <c r="AA4" s="23"/>
      <c r="AB4" s="23"/>
      <c r="AC4" s="28"/>
      <c r="AD4" s="10"/>
      <c r="AE4" s="10"/>
      <c r="AF4" s="10"/>
      <c r="AG4" s="10"/>
      <c r="AH4" s="10"/>
      <c r="AI4" s="10"/>
      <c r="AJ4" s="10"/>
      <c r="AK4" s="10"/>
      <c r="AL4" s="10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</row>
    <row r="5" ht="21.0" customHeight="1">
      <c r="A5" s="1"/>
      <c r="B5" s="22" t="s">
        <v>7</v>
      </c>
      <c r="C5" s="23"/>
      <c r="D5" s="29" t="s">
        <v>8</v>
      </c>
      <c r="E5" s="23"/>
      <c r="F5" s="23"/>
      <c r="G5" s="23"/>
      <c r="H5" s="30"/>
      <c r="I5" s="26" t="s">
        <v>9</v>
      </c>
      <c r="J5" s="23"/>
      <c r="K5" s="23"/>
      <c r="L5" s="23"/>
      <c r="M5" s="23"/>
      <c r="N5" s="23"/>
      <c r="O5" s="23"/>
      <c r="P5" s="31">
        <f>TODAY()</f>
        <v>44349</v>
      </c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32"/>
      <c r="AC5" s="28"/>
      <c r="AD5" s="1"/>
      <c r="AE5" s="1"/>
      <c r="AF5" s="1"/>
      <c r="AG5" s="1"/>
      <c r="AH5" s="1"/>
      <c r="AI5" s="1"/>
      <c r="AJ5" s="1"/>
      <c r="AK5" s="1"/>
      <c r="AL5" s="33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</row>
    <row r="6" ht="21.0" customHeight="1">
      <c r="A6" s="34"/>
      <c r="B6" s="35"/>
      <c r="C6" s="36"/>
      <c r="D6" s="36"/>
      <c r="E6" s="36"/>
      <c r="F6" s="36"/>
      <c r="G6" s="37"/>
      <c r="H6" s="37"/>
      <c r="I6" s="36"/>
      <c r="J6" s="36"/>
      <c r="K6" s="36"/>
      <c r="L6" s="36"/>
      <c r="M6" s="34"/>
      <c r="N6" s="34"/>
      <c r="O6" s="34"/>
      <c r="P6" s="34"/>
      <c r="Q6" s="34"/>
      <c r="R6" s="34"/>
      <c r="S6" s="34"/>
      <c r="T6" s="34"/>
      <c r="U6" s="34"/>
      <c r="V6" s="34"/>
      <c r="W6" s="34"/>
      <c r="X6" s="34"/>
      <c r="Y6" s="34"/>
      <c r="Z6" s="34"/>
      <c r="AA6" s="34"/>
      <c r="AB6" s="34"/>
      <c r="AC6" s="34"/>
      <c r="AD6" s="34"/>
      <c r="AE6" s="34"/>
      <c r="AF6" s="34"/>
      <c r="AG6" s="34"/>
      <c r="AH6" s="34"/>
      <c r="AI6" s="34"/>
      <c r="AJ6" s="34"/>
      <c r="AK6" s="34"/>
      <c r="AL6" s="34"/>
      <c r="AM6" s="34"/>
      <c r="AN6" s="34"/>
      <c r="AO6" s="34"/>
      <c r="AP6" s="34"/>
      <c r="AQ6" s="34"/>
      <c r="AR6" s="34"/>
      <c r="AS6" s="34"/>
      <c r="AT6" s="34"/>
      <c r="AU6" s="34"/>
      <c r="AV6" s="34"/>
      <c r="AW6" s="34"/>
      <c r="AX6" s="34"/>
      <c r="AY6" s="34"/>
      <c r="AZ6" s="34"/>
      <c r="BA6" s="34"/>
      <c r="BB6" s="34"/>
      <c r="BC6" s="34"/>
      <c r="BD6" s="34"/>
      <c r="BE6" s="34"/>
      <c r="BF6" s="34"/>
      <c r="BG6" s="34"/>
      <c r="BH6" s="34"/>
      <c r="BI6" s="34"/>
      <c r="BJ6" s="34"/>
      <c r="BK6" s="34"/>
      <c r="BL6" s="34"/>
      <c r="BM6" s="34"/>
      <c r="BN6" s="34"/>
      <c r="BO6" s="34"/>
      <c r="BP6" s="34"/>
      <c r="BQ6" s="34"/>
      <c r="BR6" s="34"/>
      <c r="BS6" s="34"/>
      <c r="BT6" s="34"/>
      <c r="BU6" s="34"/>
      <c r="BV6" s="34"/>
      <c r="BW6" s="34"/>
      <c r="BX6" s="34"/>
      <c r="BY6" s="34"/>
      <c r="BZ6" s="34"/>
      <c r="CA6" s="34"/>
      <c r="CB6" s="34"/>
      <c r="CC6" s="34"/>
      <c r="CD6" s="34"/>
      <c r="CE6" s="34"/>
    </row>
    <row r="7" ht="21.0" customHeight="1">
      <c r="A7" s="34"/>
      <c r="B7" s="35"/>
      <c r="C7" s="36"/>
      <c r="D7" s="36"/>
      <c r="E7" s="36"/>
      <c r="F7" s="36"/>
      <c r="G7" s="37"/>
      <c r="H7" s="37"/>
      <c r="I7" s="36"/>
      <c r="J7" s="36"/>
      <c r="K7" s="36"/>
      <c r="L7" s="36"/>
      <c r="M7" s="34"/>
      <c r="N7" s="34"/>
      <c r="O7" s="34"/>
      <c r="P7" s="34"/>
      <c r="Q7" s="34"/>
      <c r="R7" s="34"/>
      <c r="S7" s="34"/>
      <c r="T7" s="34"/>
      <c r="U7" s="34"/>
      <c r="V7" s="34"/>
      <c r="W7" s="34"/>
      <c r="X7" s="34"/>
      <c r="Y7" s="34"/>
      <c r="Z7" s="34"/>
      <c r="AA7" s="34"/>
      <c r="AB7" s="34"/>
      <c r="AC7" s="34"/>
      <c r="AD7" s="34"/>
      <c r="AE7" s="34"/>
      <c r="AF7" s="34"/>
      <c r="AG7" s="34"/>
      <c r="AH7" s="34"/>
      <c r="AI7" s="34"/>
      <c r="AJ7" s="34"/>
      <c r="AK7" s="34"/>
      <c r="AL7" s="34"/>
      <c r="AM7" s="34"/>
      <c r="AN7" s="34"/>
      <c r="AO7" s="34"/>
      <c r="AP7" s="34"/>
      <c r="AQ7" s="34"/>
      <c r="AR7" s="34"/>
      <c r="AS7" s="34"/>
      <c r="AT7" s="34"/>
      <c r="AU7" s="34"/>
      <c r="AV7" s="34"/>
      <c r="AW7" s="34"/>
      <c r="AX7" s="34"/>
      <c r="AY7" s="34"/>
      <c r="AZ7" s="34"/>
      <c r="BA7" s="34"/>
      <c r="BB7" s="34"/>
      <c r="BC7" s="34"/>
      <c r="BD7" s="34"/>
      <c r="BE7" s="34"/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4"/>
      <c r="BS7" s="34"/>
      <c r="BT7" s="34"/>
      <c r="BU7" s="34"/>
      <c r="BV7" s="34"/>
      <c r="BW7" s="34"/>
      <c r="BX7" s="34"/>
      <c r="BY7" s="34"/>
      <c r="BZ7" s="34"/>
      <c r="CA7" s="34"/>
      <c r="CB7" s="34"/>
      <c r="CC7" s="34"/>
      <c r="CD7" s="34"/>
      <c r="CE7" s="34"/>
    </row>
    <row r="8" ht="17.25" customHeight="1">
      <c r="A8" s="38"/>
      <c r="B8" s="39" t="s">
        <v>10</v>
      </c>
      <c r="C8" s="40" t="s">
        <v>11</v>
      </c>
      <c r="D8" s="40" t="s">
        <v>12</v>
      </c>
      <c r="E8" s="40" t="s">
        <v>13</v>
      </c>
      <c r="F8" s="40" t="s">
        <v>14</v>
      </c>
      <c r="G8" s="40" t="s">
        <v>15</v>
      </c>
      <c r="H8" s="40" t="s">
        <v>16</v>
      </c>
      <c r="I8" s="41" t="s">
        <v>17</v>
      </c>
      <c r="X8" s="42" t="s">
        <v>18</v>
      </c>
      <c r="AM8" s="43" t="s">
        <v>19</v>
      </c>
      <c r="BB8" s="44" t="s">
        <v>20</v>
      </c>
      <c r="BP8" s="45"/>
      <c r="BQ8" s="34"/>
      <c r="BR8" s="34"/>
      <c r="BS8" s="34"/>
      <c r="BT8" s="34"/>
      <c r="BU8" s="34"/>
      <c r="BV8" s="34"/>
      <c r="BW8" s="34"/>
      <c r="BX8" s="34"/>
      <c r="BY8" s="34"/>
      <c r="BZ8" s="34"/>
      <c r="CA8" s="34"/>
      <c r="CB8" s="34"/>
      <c r="CC8" s="34"/>
      <c r="CD8" s="34"/>
      <c r="CE8" s="34"/>
    </row>
    <row r="9" ht="17.25" customHeight="1">
      <c r="A9" s="46"/>
      <c r="I9" s="47"/>
      <c r="J9" s="48"/>
      <c r="K9" s="48"/>
      <c r="L9" s="48"/>
      <c r="M9" s="49"/>
      <c r="N9" s="47"/>
      <c r="O9" s="48"/>
      <c r="P9" s="48"/>
      <c r="Q9" s="48"/>
      <c r="R9" s="49"/>
      <c r="S9" s="47"/>
      <c r="T9" s="48"/>
      <c r="U9" s="48"/>
      <c r="V9" s="48"/>
      <c r="W9" s="49"/>
      <c r="X9" s="50"/>
      <c r="Y9" s="48"/>
      <c r="Z9" s="48"/>
      <c r="AA9" s="48"/>
      <c r="AB9" s="49"/>
      <c r="AC9" s="50"/>
      <c r="AD9" s="48"/>
      <c r="AE9" s="48"/>
      <c r="AF9" s="48"/>
      <c r="AG9" s="49"/>
      <c r="AH9" s="50"/>
      <c r="AI9" s="48"/>
      <c r="AJ9" s="48"/>
      <c r="AK9" s="48"/>
      <c r="AL9" s="49"/>
      <c r="AM9" s="51"/>
      <c r="AN9" s="48"/>
      <c r="AO9" s="48"/>
      <c r="AP9" s="48"/>
      <c r="AQ9" s="49"/>
      <c r="AR9" s="51"/>
      <c r="AS9" s="48"/>
      <c r="AT9" s="48"/>
      <c r="AU9" s="48"/>
      <c r="AV9" s="49"/>
      <c r="AW9" s="51"/>
      <c r="AX9" s="48"/>
      <c r="AY9" s="48"/>
      <c r="AZ9" s="48"/>
      <c r="BA9" s="49"/>
      <c r="BB9" s="52"/>
      <c r="BC9" s="48"/>
      <c r="BD9" s="48"/>
      <c r="BE9" s="48"/>
      <c r="BF9" s="49"/>
      <c r="BG9" s="52"/>
      <c r="BH9" s="48"/>
      <c r="BI9" s="48"/>
      <c r="BJ9" s="48"/>
      <c r="BK9" s="49"/>
      <c r="BL9" s="52"/>
      <c r="BM9" s="48"/>
      <c r="BN9" s="48"/>
      <c r="BO9" s="48"/>
      <c r="BP9" s="49"/>
      <c r="BQ9" s="46"/>
      <c r="BR9" s="46"/>
      <c r="BS9" s="46"/>
      <c r="BT9" s="46"/>
      <c r="BU9" s="46"/>
      <c r="BV9" s="46"/>
      <c r="BW9" s="46"/>
      <c r="BX9" s="46"/>
      <c r="BY9" s="46"/>
      <c r="BZ9" s="46"/>
      <c r="CA9" s="46"/>
      <c r="CB9" s="46"/>
      <c r="CC9" s="46"/>
      <c r="CD9" s="46"/>
      <c r="CE9" s="46"/>
    </row>
    <row r="10" ht="17.25" customHeight="1">
      <c r="A10" s="53"/>
      <c r="I10" s="54" t="s">
        <v>21</v>
      </c>
      <c r="J10" s="54" t="s">
        <v>22</v>
      </c>
      <c r="K10" s="54" t="s">
        <v>23</v>
      </c>
      <c r="L10" s="54" t="s">
        <v>24</v>
      </c>
      <c r="M10" s="54" t="s">
        <v>25</v>
      </c>
      <c r="N10" s="54" t="s">
        <v>26</v>
      </c>
      <c r="O10" s="54" t="s">
        <v>27</v>
      </c>
      <c r="P10" s="54" t="s">
        <v>21</v>
      </c>
      <c r="Q10" s="54" t="s">
        <v>22</v>
      </c>
      <c r="R10" s="54" t="s">
        <v>23</v>
      </c>
      <c r="S10" s="54" t="s">
        <v>24</v>
      </c>
      <c r="T10" s="54" t="s">
        <v>25</v>
      </c>
      <c r="U10" s="54" t="s">
        <v>26</v>
      </c>
      <c r="V10" s="54" t="s">
        <v>27</v>
      </c>
      <c r="W10" s="54" t="s">
        <v>21</v>
      </c>
      <c r="X10" s="55" t="s">
        <v>22</v>
      </c>
      <c r="Y10" s="55" t="s">
        <v>23</v>
      </c>
      <c r="Z10" s="55" t="s">
        <v>24</v>
      </c>
      <c r="AA10" s="55" t="s">
        <v>25</v>
      </c>
      <c r="AB10" s="55" t="s">
        <v>26</v>
      </c>
      <c r="AC10" s="55" t="s">
        <v>27</v>
      </c>
      <c r="AD10" s="55" t="s">
        <v>21</v>
      </c>
      <c r="AE10" s="55" t="s">
        <v>22</v>
      </c>
      <c r="AF10" s="55" t="s">
        <v>23</v>
      </c>
      <c r="AG10" s="55" t="s">
        <v>24</v>
      </c>
      <c r="AH10" s="55" t="s">
        <v>25</v>
      </c>
      <c r="AI10" s="55" t="s">
        <v>26</v>
      </c>
      <c r="AJ10" s="55" t="s">
        <v>27</v>
      </c>
      <c r="AK10" s="55" t="s">
        <v>21</v>
      </c>
      <c r="AL10" s="55" t="s">
        <v>22</v>
      </c>
      <c r="AM10" s="56" t="s">
        <v>23</v>
      </c>
      <c r="AN10" s="56" t="s">
        <v>24</v>
      </c>
      <c r="AO10" s="56" t="s">
        <v>25</v>
      </c>
      <c r="AP10" s="56" t="s">
        <v>26</v>
      </c>
      <c r="AQ10" s="56" t="s">
        <v>27</v>
      </c>
      <c r="AR10" s="56" t="s">
        <v>21</v>
      </c>
      <c r="AS10" s="56" t="s">
        <v>22</v>
      </c>
      <c r="AT10" s="56" t="s">
        <v>23</v>
      </c>
      <c r="AU10" s="56" t="s">
        <v>24</v>
      </c>
      <c r="AV10" s="56" t="s">
        <v>25</v>
      </c>
      <c r="AW10" s="56" t="s">
        <v>26</v>
      </c>
      <c r="AX10" s="56" t="s">
        <v>27</v>
      </c>
      <c r="AY10" s="56" t="s">
        <v>21</v>
      </c>
      <c r="AZ10" s="56" t="s">
        <v>22</v>
      </c>
      <c r="BA10" s="56" t="s">
        <v>23</v>
      </c>
      <c r="BB10" s="57" t="s">
        <v>24</v>
      </c>
      <c r="BC10" s="57" t="s">
        <v>25</v>
      </c>
      <c r="BD10" s="57" t="s">
        <v>26</v>
      </c>
      <c r="BE10" s="57" t="s">
        <v>27</v>
      </c>
      <c r="BF10" s="57" t="s">
        <v>21</v>
      </c>
      <c r="BG10" s="57" t="s">
        <v>22</v>
      </c>
      <c r="BH10" s="57" t="s">
        <v>23</v>
      </c>
      <c r="BI10" s="57" t="s">
        <v>24</v>
      </c>
      <c r="BJ10" s="57" t="s">
        <v>25</v>
      </c>
      <c r="BK10" s="57" t="s">
        <v>26</v>
      </c>
      <c r="BL10" s="57" t="s">
        <v>27</v>
      </c>
      <c r="BM10" s="57" t="s">
        <v>21</v>
      </c>
      <c r="BN10" s="57" t="s">
        <v>22</v>
      </c>
      <c r="BO10" s="57" t="s">
        <v>23</v>
      </c>
      <c r="BP10" s="57" t="s">
        <v>24</v>
      </c>
      <c r="BQ10" s="58" t="s">
        <v>25</v>
      </c>
      <c r="BR10" s="58" t="s">
        <v>26</v>
      </c>
      <c r="BS10" s="58" t="s">
        <v>27</v>
      </c>
      <c r="BT10" s="58" t="s">
        <v>21</v>
      </c>
      <c r="BU10" s="58" t="s">
        <v>22</v>
      </c>
      <c r="BV10" s="58" t="s">
        <v>23</v>
      </c>
      <c r="BW10" s="58" t="s">
        <v>24</v>
      </c>
      <c r="BX10" s="58" t="s">
        <v>25</v>
      </c>
      <c r="BY10" s="58" t="s">
        <v>26</v>
      </c>
      <c r="BZ10" s="58" t="s">
        <v>27</v>
      </c>
      <c r="CA10" s="58" t="s">
        <v>21</v>
      </c>
      <c r="CB10" s="58" t="s">
        <v>22</v>
      </c>
      <c r="CC10" s="58" t="s">
        <v>23</v>
      </c>
      <c r="CD10" s="58" t="s">
        <v>24</v>
      </c>
      <c r="CE10" s="58" t="s">
        <v>25</v>
      </c>
    </row>
    <row r="11" ht="41.25" customHeight="1">
      <c r="A11" s="34"/>
      <c r="B11" s="59">
        <v>1.0</v>
      </c>
      <c r="C11" s="60" t="s">
        <v>28</v>
      </c>
      <c r="D11" s="61"/>
      <c r="E11" s="62" t="s">
        <v>29</v>
      </c>
      <c r="F11" s="63" t="s">
        <v>30</v>
      </c>
      <c r="G11" s="61"/>
      <c r="H11" s="61"/>
      <c r="I11" s="64">
        <f t="shared" ref="I11:L11" si="1">J11-1</f>
        <v>44340</v>
      </c>
      <c r="J11" s="64">
        <f t="shared" si="1"/>
        <v>44341</v>
      </c>
      <c r="K11" s="64">
        <f t="shared" si="1"/>
        <v>44342</v>
      </c>
      <c r="L11" s="64">
        <f t="shared" si="1"/>
        <v>44343</v>
      </c>
      <c r="M11" s="64" t="s">
        <v>31</v>
      </c>
      <c r="N11" s="64">
        <v>44345.0</v>
      </c>
      <c r="O11" s="64">
        <v>44346.0</v>
      </c>
      <c r="P11" s="64">
        <v>44347.0</v>
      </c>
      <c r="Q11" s="64">
        <v>44348.0</v>
      </c>
      <c r="R11" s="64">
        <v>44349.0</v>
      </c>
      <c r="S11" s="64">
        <v>44350.0</v>
      </c>
      <c r="T11" s="64">
        <v>44351.0</v>
      </c>
      <c r="U11" s="64">
        <v>44352.0</v>
      </c>
      <c r="V11" s="64">
        <v>44353.0</v>
      </c>
      <c r="W11" s="64">
        <v>44354.0</v>
      </c>
      <c r="X11" s="64">
        <v>44355.0</v>
      </c>
      <c r="Y11" s="64">
        <v>44356.0</v>
      </c>
      <c r="Z11" s="64">
        <v>44357.0</v>
      </c>
      <c r="AA11" s="64">
        <v>44358.0</v>
      </c>
      <c r="AB11" s="64">
        <v>44359.0</v>
      </c>
      <c r="AC11" s="64">
        <v>44360.0</v>
      </c>
      <c r="AD11" s="64">
        <v>44361.0</v>
      </c>
      <c r="AE11" s="64">
        <v>44362.0</v>
      </c>
      <c r="AF11" s="64">
        <v>44363.0</v>
      </c>
      <c r="AG11" s="64">
        <v>44364.0</v>
      </c>
      <c r="AH11" s="64">
        <v>44365.0</v>
      </c>
      <c r="AI11" s="64">
        <v>44366.0</v>
      </c>
      <c r="AJ11" s="64">
        <v>44367.0</v>
      </c>
      <c r="AK11" s="64">
        <v>44368.0</v>
      </c>
      <c r="AL11" s="64">
        <v>44369.0</v>
      </c>
      <c r="AM11" s="64">
        <v>44370.0</v>
      </c>
      <c r="AN11" s="64">
        <v>44371.0</v>
      </c>
      <c r="AO11" s="64">
        <v>44372.0</v>
      </c>
      <c r="AP11" s="64">
        <v>44373.0</v>
      </c>
      <c r="AQ11" s="64">
        <v>44374.0</v>
      </c>
      <c r="AR11" s="64">
        <v>44375.0</v>
      </c>
      <c r="AS11" s="64">
        <v>44376.0</v>
      </c>
      <c r="AT11" s="64">
        <v>44377.0</v>
      </c>
      <c r="AU11" s="64">
        <v>44378.0</v>
      </c>
      <c r="AV11" s="64">
        <v>44379.0</v>
      </c>
      <c r="AW11" s="64">
        <v>44380.0</v>
      </c>
      <c r="AX11" s="64">
        <v>44381.0</v>
      </c>
      <c r="AY11" s="64">
        <v>44382.0</v>
      </c>
      <c r="AZ11" s="64">
        <v>44383.0</v>
      </c>
      <c r="BA11" s="64">
        <v>44384.0</v>
      </c>
      <c r="BB11" s="64">
        <v>44385.0</v>
      </c>
      <c r="BC11" s="64">
        <v>44386.0</v>
      </c>
      <c r="BD11" s="64">
        <v>44387.0</v>
      </c>
      <c r="BE11" s="64">
        <v>44388.0</v>
      </c>
      <c r="BF11" s="64">
        <v>44389.0</v>
      </c>
      <c r="BG11" s="64">
        <v>44390.0</v>
      </c>
      <c r="BH11" s="64">
        <v>44391.0</v>
      </c>
      <c r="BI11" s="64">
        <v>44392.0</v>
      </c>
      <c r="BJ11" s="64">
        <v>44393.0</v>
      </c>
      <c r="BK11" s="64">
        <v>44394.0</v>
      </c>
      <c r="BL11" s="64">
        <v>44395.0</v>
      </c>
      <c r="BM11" s="64">
        <v>44396.0</v>
      </c>
      <c r="BN11" s="64">
        <v>44397.0</v>
      </c>
      <c r="BO11" s="64">
        <v>44398.0</v>
      </c>
      <c r="BP11" s="64">
        <v>44399.0</v>
      </c>
      <c r="BQ11" s="34">
        <v>44400.0</v>
      </c>
      <c r="BR11" s="34">
        <v>44401.0</v>
      </c>
      <c r="BS11" s="34">
        <v>44402.0</v>
      </c>
      <c r="BT11" s="34">
        <v>44403.0</v>
      </c>
      <c r="BU11" s="34"/>
      <c r="BV11" s="34"/>
      <c r="BW11" s="34"/>
      <c r="BX11" s="34"/>
      <c r="BY11" s="34"/>
      <c r="BZ11" s="34"/>
      <c r="CA11" s="34"/>
      <c r="CB11" s="34"/>
      <c r="CC11" s="34"/>
      <c r="CD11" s="34"/>
      <c r="CE11" s="34"/>
    </row>
    <row r="12" ht="17.25" customHeight="1" outlineLevel="1">
      <c r="A12" s="65"/>
      <c r="B12" s="66">
        <v>43101.0</v>
      </c>
      <c r="C12" s="67" t="s">
        <v>32</v>
      </c>
      <c r="D12" s="67" t="s">
        <v>33</v>
      </c>
      <c r="E12" s="68">
        <v>44342.0</v>
      </c>
      <c r="F12" s="68">
        <v>44347.0</v>
      </c>
      <c r="G12" s="69">
        <f t="shared" ref="G12:G14" si="2">DAYS360(E12,F12)</f>
        <v>5</v>
      </c>
      <c r="H12" s="70">
        <v>0.61</v>
      </c>
      <c r="I12" s="71"/>
      <c r="J12" s="72"/>
      <c r="K12" s="73" t="s">
        <v>34</v>
      </c>
      <c r="L12" s="74"/>
      <c r="M12" s="74"/>
      <c r="N12" s="75"/>
      <c r="O12" s="76" t="s">
        <v>35</v>
      </c>
      <c r="P12" s="77" t="s">
        <v>36</v>
      </c>
      <c r="Q12" s="78"/>
      <c r="R12" s="78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80"/>
      <c r="AD12" s="80"/>
      <c r="AE12" s="80"/>
      <c r="AF12" s="80"/>
      <c r="AG12" s="80"/>
      <c r="AH12" s="79"/>
      <c r="AI12" s="79"/>
      <c r="AJ12" s="79"/>
      <c r="AK12" s="79"/>
      <c r="AL12" s="79"/>
      <c r="AM12" s="79"/>
      <c r="AN12" s="79"/>
      <c r="AO12" s="79"/>
      <c r="AP12" s="79"/>
      <c r="AQ12" s="79"/>
      <c r="AR12" s="81"/>
      <c r="AS12" s="81"/>
      <c r="AT12" s="81"/>
      <c r="AU12" s="81"/>
      <c r="AV12" s="81"/>
      <c r="AW12" s="79"/>
      <c r="AX12" s="79"/>
      <c r="AY12" s="79"/>
      <c r="AZ12" s="79"/>
      <c r="BA12" s="79"/>
      <c r="BB12" s="79"/>
      <c r="BC12" s="79"/>
      <c r="BD12" s="79"/>
      <c r="BE12" s="79"/>
      <c r="BF12" s="79"/>
      <c r="BG12" s="82"/>
      <c r="BH12" s="82"/>
      <c r="BI12" s="82"/>
      <c r="BJ12" s="82"/>
      <c r="BK12" s="82"/>
      <c r="BL12" s="79"/>
      <c r="BM12" s="79"/>
      <c r="BN12" s="79"/>
      <c r="BO12" s="79"/>
      <c r="BP12" s="83"/>
      <c r="BQ12" s="65"/>
      <c r="BR12" s="65"/>
      <c r="BS12" s="65"/>
      <c r="BT12" s="65"/>
      <c r="BU12" s="65"/>
      <c r="BV12" s="65"/>
      <c r="BW12" s="65"/>
      <c r="BX12" s="65"/>
      <c r="BY12" s="65"/>
      <c r="BZ12" s="65"/>
      <c r="CA12" s="65"/>
      <c r="CB12" s="65"/>
      <c r="CC12" s="65"/>
      <c r="CD12" s="65"/>
      <c r="CE12" s="65"/>
    </row>
    <row r="13" ht="17.25" customHeight="1" outlineLevel="1">
      <c r="A13" s="65"/>
      <c r="B13" s="84" t="s">
        <v>37</v>
      </c>
      <c r="C13" s="67" t="s">
        <v>38</v>
      </c>
      <c r="D13" s="67" t="s">
        <v>39</v>
      </c>
      <c r="E13" s="68">
        <v>44343.0</v>
      </c>
      <c r="F13" s="68">
        <v>44346.0</v>
      </c>
      <c r="G13" s="69">
        <f t="shared" si="2"/>
        <v>3</v>
      </c>
      <c r="H13" s="70">
        <v>0.92</v>
      </c>
      <c r="I13" s="85"/>
      <c r="J13" s="86"/>
      <c r="K13" s="87"/>
      <c r="L13" s="88" t="s">
        <v>34</v>
      </c>
      <c r="M13" s="89"/>
      <c r="N13" s="75"/>
      <c r="O13" s="63" t="s">
        <v>36</v>
      </c>
      <c r="P13" s="78"/>
      <c r="Q13" s="78"/>
      <c r="R13" s="78"/>
      <c r="S13" s="79"/>
      <c r="T13" s="79"/>
      <c r="U13" s="79"/>
      <c r="V13" s="79"/>
      <c r="W13" s="79"/>
      <c r="X13" s="90"/>
      <c r="Y13" s="90"/>
      <c r="Z13" s="90"/>
      <c r="AA13" s="90"/>
      <c r="AB13" s="90"/>
      <c r="AC13" s="91"/>
      <c r="AD13" s="91"/>
      <c r="AE13" s="91"/>
      <c r="AF13" s="91"/>
      <c r="AG13" s="91"/>
      <c r="AH13" s="90"/>
      <c r="AI13" s="90"/>
      <c r="AJ13" s="90"/>
      <c r="AK13" s="90"/>
      <c r="AL13" s="90"/>
      <c r="AM13" s="90"/>
      <c r="AN13" s="90"/>
      <c r="AO13" s="90"/>
      <c r="AP13" s="90"/>
      <c r="AQ13" s="90"/>
      <c r="AR13" s="92"/>
      <c r="AS13" s="92"/>
      <c r="AT13" s="92"/>
      <c r="AU13" s="92"/>
      <c r="AV13" s="92"/>
      <c r="AW13" s="90"/>
      <c r="AX13" s="90"/>
      <c r="AY13" s="90"/>
      <c r="AZ13" s="90"/>
      <c r="BA13" s="90"/>
      <c r="BB13" s="90"/>
      <c r="BC13" s="90"/>
      <c r="BD13" s="90"/>
      <c r="BE13" s="90"/>
      <c r="BF13" s="90"/>
      <c r="BG13" s="93"/>
      <c r="BH13" s="93"/>
      <c r="BI13" s="93"/>
      <c r="BJ13" s="93"/>
      <c r="BK13" s="93"/>
      <c r="BL13" s="90"/>
      <c r="BM13" s="90"/>
      <c r="BN13" s="90"/>
      <c r="BO13" s="90"/>
      <c r="BP13" s="94"/>
      <c r="BQ13" s="65"/>
      <c r="BR13" s="65"/>
      <c r="BS13" s="65"/>
      <c r="BT13" s="65"/>
      <c r="BU13" s="65"/>
      <c r="BV13" s="65"/>
      <c r="BW13" s="65"/>
      <c r="BX13" s="65"/>
      <c r="BY13" s="65"/>
      <c r="BZ13" s="65"/>
      <c r="CA13" s="65"/>
      <c r="CB13" s="65"/>
      <c r="CC13" s="65"/>
      <c r="CD13" s="65"/>
      <c r="CE13" s="65"/>
    </row>
    <row r="14" ht="17.25" customHeight="1" outlineLevel="1">
      <c r="A14" s="65"/>
      <c r="B14" s="66">
        <v>44256.0</v>
      </c>
      <c r="C14" s="67" t="s">
        <v>40</v>
      </c>
      <c r="D14" s="67" t="s">
        <v>33</v>
      </c>
      <c r="E14" s="68">
        <v>44340.0</v>
      </c>
      <c r="F14" s="68">
        <v>44349.0</v>
      </c>
      <c r="G14" s="69">
        <f t="shared" si="2"/>
        <v>8</v>
      </c>
      <c r="H14" s="70">
        <v>0.51</v>
      </c>
      <c r="I14" s="62" t="s">
        <v>34</v>
      </c>
      <c r="J14" s="95"/>
      <c r="K14" s="75"/>
      <c r="L14" s="75"/>
      <c r="M14" s="89"/>
      <c r="N14" s="89"/>
      <c r="O14" s="76" t="s">
        <v>35</v>
      </c>
      <c r="P14" s="96" t="s">
        <v>35</v>
      </c>
      <c r="Q14" s="96" t="s">
        <v>35</v>
      </c>
      <c r="R14" s="96" t="s">
        <v>36</v>
      </c>
      <c r="S14" s="79"/>
      <c r="T14" s="79"/>
      <c r="U14" s="79"/>
      <c r="V14" s="79"/>
      <c r="W14" s="79"/>
      <c r="X14" s="90"/>
      <c r="Y14" s="90"/>
      <c r="Z14" s="90"/>
      <c r="AA14" s="90"/>
      <c r="AB14" s="90"/>
      <c r="AC14" s="91"/>
      <c r="AD14" s="91"/>
      <c r="AE14" s="91"/>
      <c r="AF14" s="91"/>
      <c r="AG14" s="91"/>
      <c r="AH14" s="90"/>
      <c r="AI14" s="90"/>
      <c r="AJ14" s="90"/>
      <c r="AK14" s="90"/>
      <c r="AL14" s="90"/>
      <c r="AM14" s="90"/>
      <c r="AN14" s="90"/>
      <c r="AO14" s="90"/>
      <c r="AP14" s="90"/>
      <c r="AQ14" s="90"/>
      <c r="AR14" s="92"/>
      <c r="AS14" s="92"/>
      <c r="AT14" s="92"/>
      <c r="AU14" s="92"/>
      <c r="AV14" s="92"/>
      <c r="AW14" s="90"/>
      <c r="AX14" s="90"/>
      <c r="AY14" s="90"/>
      <c r="AZ14" s="90"/>
      <c r="BA14" s="90"/>
      <c r="BB14" s="90"/>
      <c r="BC14" s="90"/>
      <c r="BD14" s="90"/>
      <c r="BE14" s="90"/>
      <c r="BF14" s="90"/>
      <c r="BG14" s="93"/>
      <c r="BH14" s="93"/>
      <c r="BI14" s="93"/>
      <c r="BJ14" s="93"/>
      <c r="BK14" s="93"/>
      <c r="BL14" s="90"/>
      <c r="BM14" s="90"/>
      <c r="BN14" s="90"/>
      <c r="BO14" s="90"/>
      <c r="BP14" s="94"/>
      <c r="BQ14" s="65"/>
      <c r="BR14" s="65"/>
      <c r="BS14" s="65"/>
      <c r="BT14" s="65"/>
      <c r="BU14" s="65"/>
      <c r="BV14" s="65"/>
      <c r="BW14" s="65"/>
      <c r="BX14" s="65"/>
      <c r="BY14" s="65"/>
      <c r="BZ14" s="65"/>
      <c r="CA14" s="65"/>
      <c r="CB14" s="65"/>
      <c r="CC14" s="65"/>
      <c r="CD14" s="65"/>
      <c r="CE14" s="65"/>
    </row>
    <row r="15" ht="17.25" customHeight="1" outlineLevel="1">
      <c r="A15" s="65"/>
      <c r="B15" s="84"/>
      <c r="C15" s="67" t="s">
        <v>41</v>
      </c>
      <c r="D15" s="67"/>
      <c r="E15" s="68"/>
      <c r="F15" s="68"/>
      <c r="G15" s="69"/>
      <c r="H15" s="97"/>
      <c r="I15" s="85"/>
      <c r="J15" s="86"/>
      <c r="K15" s="87"/>
      <c r="L15" s="87"/>
      <c r="M15" s="98"/>
      <c r="N15" s="89"/>
      <c r="O15" s="76"/>
      <c r="P15" s="78"/>
      <c r="Q15" s="78"/>
      <c r="R15" s="78"/>
      <c r="S15" s="79"/>
      <c r="T15" s="79"/>
      <c r="U15" s="79"/>
      <c r="V15" s="79"/>
      <c r="W15" s="99"/>
      <c r="X15" s="90"/>
      <c r="Y15" s="90"/>
      <c r="Z15" s="90"/>
      <c r="AA15" s="90"/>
      <c r="AB15" s="90"/>
      <c r="AC15" s="91"/>
      <c r="AD15" s="91"/>
      <c r="AE15" s="91"/>
      <c r="AF15" s="91"/>
      <c r="AG15" s="91"/>
      <c r="AH15" s="90"/>
      <c r="AI15" s="90"/>
      <c r="AJ15" s="90"/>
      <c r="AK15" s="90"/>
      <c r="AL15" s="90"/>
      <c r="AM15" s="90"/>
      <c r="AN15" s="90"/>
      <c r="AO15" s="90"/>
      <c r="AP15" s="90"/>
      <c r="AQ15" s="90"/>
      <c r="AR15" s="92"/>
      <c r="AS15" s="92"/>
      <c r="AT15" s="92"/>
      <c r="AU15" s="92"/>
      <c r="AV15" s="92"/>
      <c r="AW15" s="90"/>
      <c r="AX15" s="90"/>
      <c r="AY15" s="90"/>
      <c r="AZ15" s="90"/>
      <c r="BA15" s="90"/>
      <c r="BB15" s="90"/>
      <c r="BC15" s="90"/>
      <c r="BD15" s="90"/>
      <c r="BE15" s="90"/>
      <c r="BF15" s="90"/>
      <c r="BG15" s="93"/>
      <c r="BH15" s="93"/>
      <c r="BI15" s="93"/>
      <c r="BJ15" s="93"/>
      <c r="BK15" s="93"/>
      <c r="BL15" s="90"/>
      <c r="BM15" s="90"/>
      <c r="BN15" s="90"/>
      <c r="BO15" s="90"/>
      <c r="BP15" s="94"/>
      <c r="BQ15" s="65"/>
      <c r="BR15" s="65"/>
      <c r="BS15" s="65"/>
      <c r="BT15" s="65"/>
      <c r="BU15" s="65"/>
      <c r="BV15" s="65"/>
      <c r="BW15" s="65"/>
      <c r="BX15" s="65"/>
      <c r="BY15" s="65"/>
      <c r="BZ15" s="65"/>
      <c r="CA15" s="65"/>
      <c r="CB15" s="65"/>
      <c r="CC15" s="65"/>
      <c r="CD15" s="65"/>
      <c r="CE15" s="65"/>
    </row>
    <row r="16" ht="17.25" customHeight="1" outlineLevel="1">
      <c r="A16" s="65"/>
      <c r="B16" s="84"/>
      <c r="C16" s="67"/>
      <c r="D16" s="67"/>
      <c r="E16" s="68"/>
      <c r="F16" s="68"/>
      <c r="G16" s="69"/>
      <c r="H16" s="97"/>
      <c r="I16" s="85"/>
      <c r="J16" s="86"/>
      <c r="K16" s="87"/>
      <c r="L16" s="87"/>
      <c r="M16" s="98"/>
      <c r="N16" s="89"/>
      <c r="O16" s="76"/>
      <c r="P16" s="78"/>
      <c r="Q16" s="78"/>
      <c r="R16" s="78"/>
      <c r="S16" s="79"/>
      <c r="T16" s="79"/>
      <c r="U16" s="79"/>
      <c r="V16" s="79"/>
      <c r="W16" s="99"/>
      <c r="X16" s="90"/>
      <c r="Y16" s="90"/>
      <c r="Z16" s="90"/>
      <c r="AA16" s="90"/>
      <c r="AB16" s="90"/>
      <c r="AC16" s="91"/>
      <c r="AD16" s="91"/>
      <c r="AE16" s="91"/>
      <c r="AF16" s="91"/>
      <c r="AG16" s="91"/>
      <c r="AH16" s="90"/>
      <c r="AI16" s="90"/>
      <c r="AJ16" s="90"/>
      <c r="AK16" s="90"/>
      <c r="AL16" s="90"/>
      <c r="AM16" s="90"/>
      <c r="AN16" s="90"/>
      <c r="AO16" s="90"/>
      <c r="AP16" s="90"/>
      <c r="AQ16" s="90"/>
      <c r="AR16" s="92"/>
      <c r="AS16" s="92"/>
      <c r="AT16" s="92"/>
      <c r="AU16" s="92"/>
      <c r="AV16" s="92"/>
      <c r="AW16" s="90"/>
      <c r="AX16" s="90"/>
      <c r="AY16" s="90"/>
      <c r="AZ16" s="90"/>
      <c r="BA16" s="90"/>
      <c r="BB16" s="90"/>
      <c r="BC16" s="90"/>
      <c r="BD16" s="90"/>
      <c r="BE16" s="90"/>
      <c r="BF16" s="90"/>
      <c r="BG16" s="93"/>
      <c r="BH16" s="93"/>
      <c r="BI16" s="93"/>
      <c r="BJ16" s="93"/>
      <c r="BK16" s="93"/>
      <c r="BL16" s="90"/>
      <c r="BM16" s="90"/>
      <c r="BN16" s="90"/>
      <c r="BO16" s="90"/>
      <c r="BP16" s="94"/>
      <c r="BQ16" s="65"/>
      <c r="BR16" s="65"/>
      <c r="BS16" s="65"/>
      <c r="BT16" s="65"/>
      <c r="BU16" s="65"/>
      <c r="BV16" s="65"/>
      <c r="BW16" s="65"/>
      <c r="BX16" s="65"/>
      <c r="BY16" s="65"/>
      <c r="BZ16" s="65"/>
      <c r="CA16" s="65"/>
      <c r="CB16" s="65"/>
      <c r="CC16" s="65"/>
      <c r="CD16" s="65"/>
      <c r="CE16" s="65"/>
    </row>
    <row r="17" ht="17.25" customHeight="1" outlineLevel="1">
      <c r="A17" s="65"/>
      <c r="B17" s="84"/>
      <c r="C17" s="67"/>
      <c r="D17" s="67"/>
      <c r="E17" s="68"/>
      <c r="F17" s="68"/>
      <c r="G17" s="69"/>
      <c r="H17" s="97"/>
      <c r="I17" s="85"/>
      <c r="J17" s="86"/>
      <c r="K17" s="87"/>
      <c r="L17" s="87"/>
      <c r="M17" s="98"/>
      <c r="N17" s="89"/>
      <c r="O17" s="76"/>
      <c r="P17" s="78"/>
      <c r="Q17" s="78"/>
      <c r="R17" s="78"/>
      <c r="S17" s="79"/>
      <c r="T17" s="79"/>
      <c r="U17" s="79"/>
      <c r="V17" s="79"/>
      <c r="W17" s="99"/>
      <c r="X17" s="90"/>
      <c r="Y17" s="90"/>
      <c r="Z17" s="90"/>
      <c r="AA17" s="90"/>
      <c r="AB17" s="90"/>
      <c r="AC17" s="91"/>
      <c r="AD17" s="91"/>
      <c r="AE17" s="91"/>
      <c r="AF17" s="91"/>
      <c r="AG17" s="91"/>
      <c r="AH17" s="90"/>
      <c r="AI17" s="90"/>
      <c r="AJ17" s="90"/>
      <c r="AK17" s="90"/>
      <c r="AL17" s="90"/>
      <c r="AM17" s="90"/>
      <c r="AN17" s="90"/>
      <c r="AO17" s="90"/>
      <c r="AP17" s="90"/>
      <c r="AQ17" s="90"/>
      <c r="AR17" s="92"/>
      <c r="AS17" s="92"/>
      <c r="AT17" s="92"/>
      <c r="AU17" s="92"/>
      <c r="AV17" s="92"/>
      <c r="AW17" s="90"/>
      <c r="AX17" s="90"/>
      <c r="AY17" s="90"/>
      <c r="AZ17" s="90"/>
      <c r="BA17" s="90"/>
      <c r="BB17" s="90"/>
      <c r="BC17" s="90"/>
      <c r="BD17" s="90"/>
      <c r="BE17" s="90"/>
      <c r="BF17" s="90"/>
      <c r="BG17" s="93"/>
      <c r="BH17" s="93"/>
      <c r="BI17" s="93"/>
      <c r="BJ17" s="93"/>
      <c r="BK17" s="93"/>
      <c r="BL17" s="90"/>
      <c r="BM17" s="90"/>
      <c r="BN17" s="90"/>
      <c r="BO17" s="90"/>
      <c r="BP17" s="94"/>
      <c r="BQ17" s="65"/>
      <c r="BR17" s="65"/>
      <c r="BS17" s="65"/>
      <c r="BT17" s="65"/>
      <c r="BU17" s="65"/>
      <c r="BV17" s="65"/>
      <c r="BW17" s="65"/>
      <c r="BX17" s="65"/>
      <c r="BY17" s="65"/>
      <c r="BZ17" s="65"/>
      <c r="CA17" s="65"/>
      <c r="CB17" s="65"/>
      <c r="CC17" s="65"/>
      <c r="CD17" s="65"/>
      <c r="CE17" s="65"/>
    </row>
    <row r="18" ht="17.25" customHeight="1" outlineLevel="1">
      <c r="A18" s="65"/>
      <c r="B18" s="84"/>
      <c r="C18" s="67" t="s">
        <v>42</v>
      </c>
      <c r="D18" s="67"/>
      <c r="E18" s="68"/>
      <c r="F18" s="68"/>
      <c r="G18" s="69"/>
      <c r="H18" s="97"/>
      <c r="I18" s="85"/>
      <c r="J18" s="86"/>
      <c r="K18" s="87"/>
      <c r="L18" s="87"/>
      <c r="M18" s="98"/>
      <c r="N18" s="89"/>
      <c r="O18" s="76"/>
      <c r="P18" s="78"/>
      <c r="Q18" s="78"/>
      <c r="R18" s="78"/>
      <c r="S18" s="79"/>
      <c r="T18" s="79"/>
      <c r="U18" s="79"/>
      <c r="V18" s="79"/>
      <c r="W18" s="99"/>
      <c r="X18" s="90"/>
      <c r="Y18" s="90"/>
      <c r="Z18" s="90"/>
      <c r="AA18" s="90"/>
      <c r="AB18" s="90"/>
      <c r="AC18" s="91"/>
      <c r="AD18" s="91"/>
      <c r="AE18" s="91"/>
      <c r="AF18" s="91"/>
      <c r="AG18" s="91"/>
      <c r="AH18" s="90"/>
      <c r="AI18" s="90"/>
      <c r="AJ18" s="90"/>
      <c r="AK18" s="90"/>
      <c r="AL18" s="90"/>
      <c r="AM18" s="90"/>
      <c r="AN18" s="90"/>
      <c r="AO18" s="90"/>
      <c r="AP18" s="90"/>
      <c r="AQ18" s="90"/>
      <c r="AR18" s="92"/>
      <c r="AS18" s="92"/>
      <c r="AT18" s="92"/>
      <c r="AU18" s="92"/>
      <c r="AV18" s="92"/>
      <c r="AW18" s="90"/>
      <c r="AX18" s="90"/>
      <c r="AY18" s="90"/>
      <c r="AZ18" s="90"/>
      <c r="BA18" s="90"/>
      <c r="BB18" s="90"/>
      <c r="BC18" s="90"/>
      <c r="BD18" s="90"/>
      <c r="BE18" s="90"/>
      <c r="BF18" s="90"/>
      <c r="BG18" s="93"/>
      <c r="BH18" s="93"/>
      <c r="BI18" s="93"/>
      <c r="BJ18" s="93"/>
      <c r="BK18" s="93"/>
      <c r="BL18" s="90"/>
      <c r="BM18" s="90"/>
      <c r="BN18" s="90"/>
      <c r="BO18" s="90"/>
      <c r="BP18" s="94"/>
      <c r="BQ18" s="65"/>
      <c r="BR18" s="65"/>
      <c r="BS18" s="65"/>
      <c r="BT18" s="65"/>
      <c r="BU18" s="65"/>
      <c r="BV18" s="65"/>
      <c r="BW18" s="65"/>
      <c r="BX18" s="65"/>
      <c r="BY18" s="65"/>
      <c r="BZ18" s="65"/>
      <c r="CA18" s="65"/>
      <c r="CB18" s="65"/>
      <c r="CC18" s="65"/>
      <c r="CD18" s="65"/>
      <c r="CE18" s="65"/>
    </row>
    <row r="19" ht="17.25" customHeight="1" outlineLevel="1">
      <c r="A19" s="65"/>
      <c r="B19" s="84"/>
      <c r="C19" s="67" t="s">
        <v>43</v>
      </c>
      <c r="D19" s="67"/>
      <c r="E19" s="68"/>
      <c r="F19" s="68"/>
      <c r="G19" s="69"/>
      <c r="H19" s="97"/>
      <c r="I19" s="85"/>
      <c r="J19" s="86"/>
      <c r="K19" s="87"/>
      <c r="L19" s="87"/>
      <c r="M19" s="98"/>
      <c r="N19" s="89"/>
      <c r="O19" s="76"/>
      <c r="P19" s="78"/>
      <c r="Q19" s="78"/>
      <c r="R19" s="78"/>
      <c r="S19" s="79"/>
      <c r="T19" s="79"/>
      <c r="U19" s="79"/>
      <c r="V19" s="79"/>
      <c r="W19" s="99"/>
      <c r="X19" s="90"/>
      <c r="Y19" s="90"/>
      <c r="Z19" s="90"/>
      <c r="AA19" s="90"/>
      <c r="AB19" s="90"/>
      <c r="AC19" s="91"/>
      <c r="AD19" s="91"/>
      <c r="AE19" s="91"/>
      <c r="AF19" s="91"/>
      <c r="AG19" s="91"/>
      <c r="AH19" s="90"/>
      <c r="AI19" s="90"/>
      <c r="AJ19" s="90"/>
      <c r="AK19" s="90"/>
      <c r="AL19" s="90"/>
      <c r="AM19" s="90"/>
      <c r="AN19" s="90"/>
      <c r="AO19" s="90"/>
      <c r="AP19" s="90"/>
      <c r="AQ19" s="90"/>
      <c r="AR19" s="92"/>
      <c r="AS19" s="92"/>
      <c r="AT19" s="92"/>
      <c r="AU19" s="92"/>
      <c r="AV19" s="92"/>
      <c r="AW19" s="90"/>
      <c r="AX19" s="90"/>
      <c r="AY19" s="90"/>
      <c r="AZ19" s="90"/>
      <c r="BA19" s="90"/>
      <c r="BB19" s="90"/>
      <c r="BC19" s="90"/>
      <c r="BD19" s="90"/>
      <c r="BE19" s="90"/>
      <c r="BF19" s="90"/>
      <c r="BG19" s="93"/>
      <c r="BH19" s="93"/>
      <c r="BI19" s="93"/>
      <c r="BJ19" s="93"/>
      <c r="BK19" s="93"/>
      <c r="BL19" s="90"/>
      <c r="BM19" s="90"/>
      <c r="BN19" s="90"/>
      <c r="BO19" s="90"/>
      <c r="BP19" s="94"/>
      <c r="BQ19" s="65"/>
      <c r="BR19" s="65"/>
      <c r="BS19" s="65"/>
      <c r="BT19" s="65"/>
      <c r="BU19" s="65"/>
      <c r="BV19" s="65"/>
      <c r="BW19" s="65"/>
      <c r="BX19" s="65"/>
      <c r="BY19" s="65"/>
      <c r="BZ19" s="65"/>
      <c r="CA19" s="65"/>
      <c r="CB19" s="65"/>
      <c r="CC19" s="65"/>
      <c r="CD19" s="65"/>
      <c r="CE19" s="65"/>
    </row>
    <row r="20" ht="17.25" customHeight="1" outlineLevel="1">
      <c r="A20" s="65"/>
      <c r="B20" s="84" t="s">
        <v>44</v>
      </c>
      <c r="C20" s="67" t="s">
        <v>45</v>
      </c>
      <c r="D20" s="67" t="s">
        <v>39</v>
      </c>
      <c r="E20" s="68">
        <v>44344.0</v>
      </c>
      <c r="F20" s="68">
        <v>44354.0</v>
      </c>
      <c r="G20" s="69">
        <f>DAYS360(E20,F20)</f>
        <v>9</v>
      </c>
      <c r="H20" s="97">
        <v>0.4</v>
      </c>
      <c r="I20" s="85"/>
      <c r="J20" s="86"/>
      <c r="K20" s="87"/>
      <c r="L20" s="87"/>
      <c r="M20" s="98" t="s">
        <v>34</v>
      </c>
      <c r="N20" s="89"/>
      <c r="O20" s="76" t="s">
        <v>35</v>
      </c>
      <c r="P20" s="78"/>
      <c r="Q20" s="74"/>
      <c r="R20" s="78"/>
      <c r="S20" s="79"/>
      <c r="T20" s="79"/>
      <c r="U20" s="79"/>
      <c r="V20" s="79"/>
      <c r="W20" s="99" t="s">
        <v>36</v>
      </c>
      <c r="X20" s="90"/>
      <c r="Y20" s="90"/>
      <c r="Z20" s="90"/>
      <c r="AA20" s="90"/>
      <c r="AB20" s="90"/>
      <c r="AC20" s="91"/>
      <c r="AD20" s="91"/>
      <c r="AE20" s="91"/>
      <c r="AF20" s="91"/>
      <c r="AG20" s="91"/>
      <c r="AH20" s="90"/>
      <c r="AI20" s="90"/>
      <c r="AJ20" s="90"/>
      <c r="AK20" s="90"/>
      <c r="AL20" s="90"/>
      <c r="AM20" s="90"/>
      <c r="AN20" s="90"/>
      <c r="AO20" s="90"/>
      <c r="AP20" s="90"/>
      <c r="AQ20" s="90"/>
      <c r="AR20" s="92"/>
      <c r="AS20" s="92"/>
      <c r="AT20" s="92"/>
      <c r="AU20" s="92"/>
      <c r="AV20" s="92"/>
      <c r="AW20" s="90"/>
      <c r="AX20" s="90"/>
      <c r="AY20" s="90"/>
      <c r="AZ20" s="90"/>
      <c r="BA20" s="90"/>
      <c r="BB20" s="90"/>
      <c r="BC20" s="90"/>
      <c r="BD20" s="90"/>
      <c r="BE20" s="90"/>
      <c r="BF20" s="90"/>
      <c r="BG20" s="93"/>
      <c r="BH20" s="93"/>
      <c r="BI20" s="93"/>
      <c r="BJ20" s="93"/>
      <c r="BK20" s="93"/>
      <c r="BL20" s="90"/>
      <c r="BM20" s="90"/>
      <c r="BN20" s="90"/>
      <c r="BO20" s="90"/>
      <c r="BP20" s="94"/>
      <c r="BQ20" s="65"/>
      <c r="BR20" s="65"/>
      <c r="BS20" s="65"/>
      <c r="BT20" s="65"/>
      <c r="BU20" s="65"/>
      <c r="BV20" s="65"/>
      <c r="BW20" s="65"/>
      <c r="BX20" s="65"/>
      <c r="BY20" s="65"/>
      <c r="BZ20" s="65"/>
      <c r="CA20" s="65"/>
      <c r="CB20" s="65"/>
      <c r="CC20" s="65"/>
      <c r="CD20" s="65"/>
      <c r="CE20" s="65"/>
    </row>
    <row r="21" ht="17.25" customHeight="1" outlineLevel="1">
      <c r="A21" s="65"/>
      <c r="B21" s="84"/>
      <c r="C21" s="67"/>
      <c r="D21" s="67"/>
      <c r="E21" s="68"/>
      <c r="F21" s="68"/>
      <c r="G21" s="69"/>
      <c r="H21" s="97"/>
      <c r="I21" s="85"/>
      <c r="J21" s="86"/>
      <c r="K21" s="87"/>
      <c r="L21" s="87"/>
      <c r="M21" s="98"/>
      <c r="N21" s="89"/>
      <c r="O21" s="76"/>
      <c r="P21" s="78"/>
      <c r="Q21" s="78"/>
      <c r="R21" s="78"/>
      <c r="S21" s="79"/>
      <c r="T21" s="79"/>
      <c r="U21" s="79"/>
      <c r="V21" s="79"/>
      <c r="W21" s="99"/>
      <c r="X21" s="90"/>
      <c r="Y21" s="90"/>
      <c r="Z21" s="90"/>
      <c r="AA21" s="90"/>
      <c r="AB21" s="90"/>
      <c r="AC21" s="91"/>
      <c r="AD21" s="91"/>
      <c r="AE21" s="91"/>
      <c r="AF21" s="91"/>
      <c r="AG21" s="91"/>
      <c r="AH21" s="90"/>
      <c r="AI21" s="90"/>
      <c r="AJ21" s="90"/>
      <c r="AK21" s="90"/>
      <c r="AL21" s="90"/>
      <c r="AM21" s="90"/>
      <c r="AN21" s="90"/>
      <c r="AO21" s="90"/>
      <c r="AP21" s="90"/>
      <c r="AQ21" s="90"/>
      <c r="AR21" s="92"/>
      <c r="AS21" s="92"/>
      <c r="AT21" s="92"/>
      <c r="AU21" s="92"/>
      <c r="AV21" s="92"/>
      <c r="AW21" s="90"/>
      <c r="AX21" s="90"/>
      <c r="AY21" s="90"/>
      <c r="AZ21" s="90"/>
      <c r="BA21" s="90"/>
      <c r="BB21" s="90"/>
      <c r="BC21" s="90"/>
      <c r="BD21" s="90"/>
      <c r="BE21" s="90"/>
      <c r="BF21" s="90"/>
      <c r="BG21" s="93"/>
      <c r="BH21" s="93"/>
      <c r="BI21" s="93"/>
      <c r="BJ21" s="93"/>
      <c r="BK21" s="93"/>
      <c r="BL21" s="90"/>
      <c r="BM21" s="90"/>
      <c r="BN21" s="90"/>
      <c r="BO21" s="90"/>
      <c r="BP21" s="94"/>
      <c r="BQ21" s="65"/>
      <c r="BR21" s="65"/>
      <c r="BS21" s="65"/>
      <c r="BT21" s="65"/>
      <c r="BU21" s="65"/>
      <c r="BV21" s="65"/>
      <c r="BW21" s="65"/>
      <c r="BX21" s="65"/>
      <c r="BY21" s="65"/>
      <c r="BZ21" s="65"/>
      <c r="CA21" s="65"/>
      <c r="CB21" s="65"/>
      <c r="CC21" s="65"/>
      <c r="CD21" s="65"/>
      <c r="CE21" s="65"/>
    </row>
    <row r="22" ht="17.25" customHeight="1" outlineLevel="1">
      <c r="A22" s="65"/>
      <c r="B22" s="84"/>
      <c r="C22" s="67"/>
      <c r="D22" s="67"/>
      <c r="E22" s="68"/>
      <c r="F22" s="68"/>
      <c r="G22" s="69"/>
      <c r="H22" s="97"/>
      <c r="I22" s="85"/>
      <c r="J22" s="86"/>
      <c r="K22" s="87"/>
      <c r="L22" s="87"/>
      <c r="M22" s="98"/>
      <c r="N22" s="89"/>
      <c r="O22" s="76"/>
      <c r="P22" s="78"/>
      <c r="Q22" s="78"/>
      <c r="R22" s="78"/>
      <c r="S22" s="79"/>
      <c r="T22" s="79"/>
      <c r="U22" s="79"/>
      <c r="V22" s="79"/>
      <c r="W22" s="99"/>
      <c r="X22" s="90"/>
      <c r="Y22" s="90"/>
      <c r="Z22" s="90"/>
      <c r="AA22" s="90"/>
      <c r="AB22" s="90"/>
      <c r="AC22" s="91"/>
      <c r="AD22" s="91"/>
      <c r="AE22" s="91"/>
      <c r="AF22" s="91"/>
      <c r="AG22" s="91"/>
      <c r="AH22" s="90"/>
      <c r="AI22" s="90"/>
      <c r="AJ22" s="90"/>
      <c r="AK22" s="90"/>
      <c r="AL22" s="90"/>
      <c r="AM22" s="90"/>
      <c r="AN22" s="90"/>
      <c r="AO22" s="90"/>
      <c r="AP22" s="90"/>
      <c r="AQ22" s="90"/>
      <c r="AR22" s="92"/>
      <c r="AS22" s="92"/>
      <c r="AT22" s="92"/>
      <c r="AU22" s="92"/>
      <c r="AV22" s="92"/>
      <c r="AW22" s="90"/>
      <c r="AX22" s="90"/>
      <c r="AY22" s="90"/>
      <c r="AZ22" s="90"/>
      <c r="BA22" s="90"/>
      <c r="BB22" s="90"/>
      <c r="BC22" s="90"/>
      <c r="BD22" s="90"/>
      <c r="BE22" s="90"/>
      <c r="BF22" s="90"/>
      <c r="BG22" s="93"/>
      <c r="BH22" s="93"/>
      <c r="BI22" s="93"/>
      <c r="BJ22" s="93"/>
      <c r="BK22" s="93"/>
      <c r="BL22" s="90"/>
      <c r="BM22" s="90"/>
      <c r="BN22" s="90"/>
      <c r="BO22" s="90"/>
      <c r="BP22" s="94"/>
      <c r="BQ22" s="65"/>
      <c r="BR22" s="65"/>
      <c r="BS22" s="65"/>
      <c r="BT22" s="65"/>
      <c r="BU22" s="65"/>
      <c r="BV22" s="65"/>
      <c r="BW22" s="65"/>
      <c r="BX22" s="65"/>
      <c r="BY22" s="65"/>
      <c r="BZ22" s="65"/>
      <c r="CA22" s="65"/>
      <c r="CB22" s="65"/>
      <c r="CC22" s="65"/>
      <c r="CD22" s="65"/>
      <c r="CE22" s="65"/>
    </row>
    <row r="23" ht="17.25" customHeight="1" outlineLevel="1">
      <c r="A23" s="65"/>
      <c r="B23" s="66">
        <v>44317.0</v>
      </c>
      <c r="C23" s="67" t="s">
        <v>46</v>
      </c>
      <c r="D23" s="67" t="s">
        <v>47</v>
      </c>
      <c r="E23" s="68">
        <v>44340.0</v>
      </c>
      <c r="F23" s="68">
        <v>44354.0</v>
      </c>
      <c r="G23" s="69">
        <f t="shared" ref="G23:G25" si="3">DAYS360(E23,F23)</f>
        <v>13</v>
      </c>
      <c r="H23" s="70">
        <v>0.51</v>
      </c>
      <c r="I23" s="100" t="s">
        <v>34</v>
      </c>
      <c r="J23" s="95"/>
      <c r="K23" s="75"/>
      <c r="L23" s="75"/>
      <c r="M23" s="89"/>
      <c r="N23" s="89"/>
      <c r="O23" s="89"/>
      <c r="P23" s="74"/>
      <c r="Q23" s="74"/>
      <c r="R23" s="78"/>
      <c r="S23" s="79"/>
      <c r="T23" s="79"/>
      <c r="U23" s="79"/>
      <c r="V23" s="79"/>
      <c r="W23" s="99" t="s">
        <v>36</v>
      </c>
      <c r="X23" s="90"/>
      <c r="Y23" s="90"/>
      <c r="Z23" s="90"/>
      <c r="AA23" s="90"/>
      <c r="AB23" s="90"/>
      <c r="AC23" s="91"/>
      <c r="AD23" s="91"/>
      <c r="AE23" s="91"/>
      <c r="AF23" s="91"/>
      <c r="AG23" s="91"/>
      <c r="AH23" s="90"/>
      <c r="AI23" s="90"/>
      <c r="AJ23" s="90"/>
      <c r="AK23" s="90"/>
      <c r="AL23" s="90"/>
      <c r="AM23" s="90"/>
      <c r="AN23" s="90"/>
      <c r="AO23" s="90"/>
      <c r="AP23" s="90"/>
      <c r="AQ23" s="90"/>
      <c r="AR23" s="92"/>
      <c r="AS23" s="92"/>
      <c r="AT23" s="92"/>
      <c r="AU23" s="92"/>
      <c r="AV23" s="92"/>
      <c r="AW23" s="90"/>
      <c r="AX23" s="90"/>
      <c r="AY23" s="90"/>
      <c r="AZ23" s="90"/>
      <c r="BA23" s="90"/>
      <c r="BB23" s="90"/>
      <c r="BC23" s="90"/>
      <c r="BD23" s="90"/>
      <c r="BE23" s="90"/>
      <c r="BF23" s="90"/>
      <c r="BG23" s="93"/>
      <c r="BH23" s="93"/>
      <c r="BI23" s="93"/>
      <c r="BJ23" s="93"/>
      <c r="BK23" s="93"/>
      <c r="BL23" s="90"/>
      <c r="BM23" s="90"/>
      <c r="BN23" s="90"/>
      <c r="BO23" s="90"/>
      <c r="BP23" s="94"/>
      <c r="BQ23" s="65"/>
      <c r="BR23" s="65"/>
      <c r="BS23" s="65"/>
      <c r="BT23" s="65"/>
      <c r="BU23" s="65"/>
      <c r="BV23" s="65"/>
      <c r="BW23" s="65"/>
      <c r="BX23" s="65"/>
      <c r="BY23" s="65"/>
      <c r="BZ23" s="65"/>
      <c r="CA23" s="65"/>
      <c r="CB23" s="65"/>
      <c r="CC23" s="65"/>
      <c r="CD23" s="65"/>
      <c r="CE23" s="65"/>
    </row>
    <row r="24" ht="17.25" customHeight="1" outlineLevel="1">
      <c r="A24" s="65"/>
      <c r="B24" s="84" t="s">
        <v>48</v>
      </c>
      <c r="C24" s="67" t="s">
        <v>49</v>
      </c>
      <c r="D24" s="67" t="s">
        <v>50</v>
      </c>
      <c r="E24" s="68"/>
      <c r="F24" s="68"/>
      <c r="G24" s="69">
        <f t="shared" si="3"/>
        <v>0</v>
      </c>
      <c r="H24" s="70">
        <v>0.85</v>
      </c>
      <c r="I24" s="100" t="s">
        <v>34</v>
      </c>
      <c r="J24" s="95"/>
      <c r="K24" s="89"/>
      <c r="L24" s="89"/>
      <c r="M24" s="89"/>
      <c r="N24" s="76" t="s">
        <v>35</v>
      </c>
      <c r="O24" s="76" t="s">
        <v>36</v>
      </c>
      <c r="P24" s="78"/>
      <c r="Q24" s="78"/>
      <c r="R24" s="78"/>
      <c r="S24" s="79"/>
      <c r="T24" s="79"/>
      <c r="U24" s="79"/>
      <c r="V24" s="79"/>
      <c r="W24" s="79"/>
      <c r="X24" s="90"/>
      <c r="Y24" s="90"/>
      <c r="Z24" s="90"/>
      <c r="AA24" s="90"/>
      <c r="AB24" s="90"/>
      <c r="AC24" s="91"/>
      <c r="AD24" s="91"/>
      <c r="AE24" s="91"/>
      <c r="AF24" s="91"/>
      <c r="AG24" s="91"/>
      <c r="AH24" s="90"/>
      <c r="AI24" s="90"/>
      <c r="AJ24" s="90"/>
      <c r="AK24" s="90"/>
      <c r="AL24" s="90"/>
      <c r="AM24" s="90"/>
      <c r="AN24" s="90"/>
      <c r="AO24" s="90"/>
      <c r="AP24" s="90"/>
      <c r="AQ24" s="90"/>
      <c r="AR24" s="92"/>
      <c r="AS24" s="92"/>
      <c r="AT24" s="92"/>
      <c r="AU24" s="92"/>
      <c r="AV24" s="92"/>
      <c r="AW24" s="90"/>
      <c r="AX24" s="90"/>
      <c r="AY24" s="90"/>
      <c r="AZ24" s="90"/>
      <c r="BA24" s="90"/>
      <c r="BB24" s="90"/>
      <c r="BC24" s="90"/>
      <c r="BD24" s="90"/>
      <c r="BE24" s="90"/>
      <c r="BF24" s="90"/>
      <c r="BG24" s="93"/>
      <c r="BH24" s="93"/>
      <c r="BI24" s="93"/>
      <c r="BJ24" s="93"/>
      <c r="BK24" s="93"/>
      <c r="BL24" s="90"/>
      <c r="BM24" s="90"/>
      <c r="BN24" s="90"/>
      <c r="BO24" s="90"/>
      <c r="BP24" s="94"/>
      <c r="BQ24" s="65"/>
      <c r="BR24" s="65"/>
      <c r="BS24" s="65"/>
      <c r="BT24" s="65"/>
      <c r="BU24" s="65"/>
      <c r="BV24" s="65"/>
      <c r="BW24" s="65"/>
      <c r="BX24" s="65"/>
      <c r="BY24" s="65"/>
      <c r="BZ24" s="65"/>
      <c r="CA24" s="65"/>
      <c r="CB24" s="65"/>
      <c r="CC24" s="65"/>
      <c r="CD24" s="65"/>
      <c r="CE24" s="65"/>
    </row>
    <row r="25" ht="17.25" customHeight="1" outlineLevel="1">
      <c r="A25" s="65"/>
      <c r="B25" s="66">
        <v>44378.0</v>
      </c>
      <c r="C25" s="101" t="s">
        <v>51</v>
      </c>
      <c r="D25" s="101" t="s">
        <v>39</v>
      </c>
      <c r="E25" s="102"/>
      <c r="F25" s="102"/>
      <c r="G25" s="103">
        <f t="shared" si="3"/>
        <v>0</v>
      </c>
      <c r="H25" s="104"/>
      <c r="I25" s="105"/>
      <c r="J25" s="106"/>
      <c r="K25" s="107"/>
      <c r="L25" s="107"/>
      <c r="M25" s="107"/>
      <c r="N25" s="108"/>
      <c r="O25" s="108"/>
      <c r="P25" s="78"/>
      <c r="Q25" s="78"/>
      <c r="R25" s="96" t="s">
        <v>34</v>
      </c>
      <c r="S25" s="99" t="s">
        <v>36</v>
      </c>
      <c r="T25" s="79"/>
      <c r="U25" s="79"/>
      <c r="V25" s="79"/>
      <c r="W25" s="79"/>
      <c r="X25" s="107"/>
      <c r="Y25" s="107"/>
      <c r="Z25" s="107"/>
      <c r="AA25" s="107"/>
      <c r="AB25" s="107"/>
      <c r="AC25" s="109"/>
      <c r="AD25" s="109"/>
      <c r="AE25" s="109"/>
      <c r="AF25" s="109"/>
      <c r="AG25" s="109"/>
      <c r="AH25" s="107"/>
      <c r="AI25" s="107"/>
      <c r="AJ25" s="107"/>
      <c r="AK25" s="107"/>
      <c r="AL25" s="107"/>
      <c r="AM25" s="107"/>
      <c r="AN25" s="107"/>
      <c r="AO25" s="107"/>
      <c r="AP25" s="107"/>
      <c r="AQ25" s="107"/>
      <c r="AR25" s="110"/>
      <c r="AS25" s="110"/>
      <c r="AT25" s="110"/>
      <c r="AU25" s="110"/>
      <c r="AV25" s="110"/>
      <c r="AW25" s="107"/>
      <c r="AX25" s="107"/>
      <c r="AY25" s="107"/>
      <c r="AZ25" s="107"/>
      <c r="BA25" s="107"/>
      <c r="BB25" s="107"/>
      <c r="BC25" s="107"/>
      <c r="BD25" s="107"/>
      <c r="BE25" s="107"/>
      <c r="BF25" s="107"/>
      <c r="BG25" s="111"/>
      <c r="BH25" s="111"/>
      <c r="BI25" s="111"/>
      <c r="BJ25" s="111"/>
      <c r="BK25" s="111"/>
      <c r="BL25" s="107"/>
      <c r="BM25" s="107"/>
      <c r="BN25" s="107"/>
      <c r="BO25" s="107"/>
      <c r="BP25" s="112"/>
      <c r="BQ25" s="65"/>
      <c r="BR25" s="65"/>
      <c r="BS25" s="65"/>
      <c r="BT25" s="65"/>
      <c r="BU25" s="65"/>
      <c r="BV25" s="65"/>
      <c r="BW25" s="65"/>
      <c r="BX25" s="65"/>
      <c r="BY25" s="65"/>
      <c r="BZ25" s="65"/>
      <c r="CA25" s="65"/>
      <c r="CB25" s="65"/>
      <c r="CC25" s="65"/>
      <c r="CD25" s="65"/>
      <c r="CE25" s="65"/>
    </row>
    <row r="26" ht="21.0" customHeight="1">
      <c r="A26" s="113"/>
      <c r="B26" s="114">
        <v>44409.0</v>
      </c>
      <c r="C26" s="101" t="s">
        <v>52</v>
      </c>
      <c r="D26" s="115"/>
      <c r="E26" s="116"/>
      <c r="F26" s="116"/>
      <c r="G26" s="115"/>
      <c r="H26" s="115"/>
      <c r="I26" s="117"/>
      <c r="J26" s="118"/>
      <c r="K26" s="119"/>
      <c r="L26" s="119"/>
      <c r="M26" s="120"/>
      <c r="N26" s="117"/>
      <c r="O26" s="120"/>
      <c r="P26" s="121" t="s">
        <v>34</v>
      </c>
      <c r="Q26" s="121" t="s">
        <v>36</v>
      </c>
      <c r="R26" s="120"/>
      <c r="S26" s="120"/>
      <c r="T26" s="120"/>
      <c r="U26" s="120"/>
      <c r="V26" s="120"/>
      <c r="W26" s="120"/>
      <c r="X26" s="120"/>
      <c r="Y26" s="120"/>
      <c r="Z26" s="120"/>
      <c r="AA26" s="120"/>
      <c r="AB26" s="120"/>
      <c r="AC26" s="120"/>
      <c r="AD26" s="120"/>
      <c r="AE26" s="120"/>
      <c r="AF26" s="120"/>
      <c r="AG26" s="120"/>
      <c r="AH26" s="120"/>
      <c r="AI26" s="120"/>
      <c r="AJ26" s="120"/>
      <c r="AK26" s="120"/>
      <c r="AL26" s="120"/>
      <c r="AM26" s="120"/>
      <c r="AN26" s="120"/>
      <c r="AO26" s="120"/>
      <c r="AP26" s="120"/>
      <c r="AQ26" s="120"/>
      <c r="AR26" s="120"/>
      <c r="AS26" s="120"/>
      <c r="AT26" s="120"/>
      <c r="AU26" s="120"/>
      <c r="AV26" s="120"/>
      <c r="AW26" s="120"/>
      <c r="AX26" s="120"/>
      <c r="AY26" s="120"/>
      <c r="AZ26" s="120"/>
      <c r="BA26" s="120"/>
      <c r="BB26" s="120"/>
      <c r="BC26" s="120"/>
      <c r="BD26" s="120"/>
      <c r="BE26" s="120"/>
      <c r="BF26" s="120"/>
      <c r="BG26" s="120"/>
      <c r="BH26" s="120"/>
      <c r="BI26" s="120"/>
      <c r="BJ26" s="120"/>
      <c r="BK26" s="120"/>
      <c r="BL26" s="120"/>
      <c r="BM26" s="120"/>
      <c r="BN26" s="120"/>
      <c r="BO26" s="120"/>
      <c r="BP26" s="120"/>
      <c r="BQ26" s="113"/>
      <c r="BR26" s="113"/>
      <c r="BS26" s="113"/>
      <c r="BT26" s="113"/>
      <c r="BU26" s="113"/>
      <c r="BV26" s="113"/>
      <c r="BW26" s="113"/>
      <c r="BX26" s="113"/>
      <c r="BY26" s="113"/>
      <c r="BZ26" s="113"/>
      <c r="CA26" s="113"/>
      <c r="CB26" s="113"/>
      <c r="CC26" s="113"/>
      <c r="CD26" s="113"/>
      <c r="CE26" s="113"/>
    </row>
    <row r="27" ht="21.0" customHeight="1">
      <c r="A27" s="34"/>
      <c r="B27" s="59">
        <v>2.0</v>
      </c>
      <c r="C27" s="60" t="s">
        <v>53</v>
      </c>
      <c r="D27" s="61" t="s">
        <v>54</v>
      </c>
      <c r="E27" s="122"/>
      <c r="F27" s="122"/>
      <c r="G27" s="61"/>
      <c r="H27" s="61"/>
      <c r="I27" s="123"/>
      <c r="J27" s="124"/>
      <c r="K27" s="125"/>
      <c r="L27" s="125"/>
      <c r="M27" s="126"/>
      <c r="N27" s="123"/>
      <c r="O27" s="126"/>
      <c r="P27" s="123"/>
      <c r="Q27" s="126"/>
      <c r="R27" s="126"/>
      <c r="S27" s="126"/>
      <c r="T27" s="126"/>
      <c r="U27" s="126"/>
      <c r="V27" s="126"/>
      <c r="W27" s="126"/>
      <c r="X27" s="126"/>
      <c r="Y27" s="126"/>
      <c r="Z27" s="126"/>
      <c r="AA27" s="126"/>
      <c r="AB27" s="126"/>
      <c r="AC27" s="126"/>
      <c r="AD27" s="126"/>
      <c r="AE27" s="126"/>
      <c r="AF27" s="126"/>
      <c r="AG27" s="126"/>
      <c r="AH27" s="126"/>
      <c r="AI27" s="126"/>
      <c r="AJ27" s="126"/>
      <c r="AK27" s="126"/>
      <c r="AL27" s="126"/>
      <c r="AM27" s="126"/>
      <c r="AN27" s="126"/>
      <c r="AO27" s="126"/>
      <c r="AP27" s="126"/>
      <c r="AQ27" s="126"/>
      <c r="AR27" s="126"/>
      <c r="AS27" s="126"/>
      <c r="AT27" s="126"/>
      <c r="AU27" s="126"/>
      <c r="AV27" s="126"/>
      <c r="AW27" s="126"/>
      <c r="AX27" s="126"/>
      <c r="AY27" s="126"/>
      <c r="AZ27" s="126"/>
      <c r="BA27" s="126"/>
      <c r="BB27" s="126"/>
      <c r="BC27" s="126"/>
      <c r="BD27" s="126"/>
      <c r="BE27" s="126"/>
      <c r="BF27" s="126"/>
      <c r="BG27" s="126"/>
      <c r="BH27" s="126"/>
      <c r="BI27" s="126"/>
      <c r="BJ27" s="126"/>
      <c r="BK27" s="126"/>
      <c r="BL27" s="126"/>
      <c r="BM27" s="126"/>
      <c r="BN27" s="126"/>
      <c r="BO27" s="126"/>
      <c r="BP27" s="126"/>
      <c r="BQ27" s="34"/>
      <c r="BR27" s="34"/>
      <c r="BS27" s="34"/>
      <c r="BT27" s="34"/>
      <c r="BU27" s="34"/>
      <c r="BV27" s="34"/>
      <c r="BW27" s="34"/>
      <c r="BX27" s="34"/>
      <c r="BY27" s="34"/>
      <c r="BZ27" s="34"/>
      <c r="CA27" s="34"/>
      <c r="CB27" s="34"/>
      <c r="CC27" s="34"/>
      <c r="CD27" s="34"/>
      <c r="CE27" s="34"/>
    </row>
    <row r="28" ht="17.25" customHeight="1" outlineLevel="1">
      <c r="A28" s="65"/>
      <c r="B28" s="66">
        <v>43102.0</v>
      </c>
      <c r="C28" s="127" t="s">
        <v>55</v>
      </c>
      <c r="D28" s="67" t="s">
        <v>56</v>
      </c>
      <c r="E28" s="68">
        <v>44345.0</v>
      </c>
      <c r="F28" s="68">
        <v>44354.0</v>
      </c>
      <c r="G28" s="69">
        <f>DAYS360(E28,F28)</f>
        <v>8</v>
      </c>
      <c r="H28" s="70"/>
      <c r="I28" s="71"/>
      <c r="J28" s="72"/>
      <c r="K28" s="128"/>
      <c r="L28" s="128"/>
      <c r="M28" s="128"/>
      <c r="N28" s="96" t="s">
        <v>34</v>
      </c>
      <c r="O28" s="73"/>
      <c r="P28" s="78"/>
      <c r="Q28" s="78"/>
      <c r="R28" s="78"/>
      <c r="S28" s="79"/>
      <c r="T28" s="79"/>
      <c r="U28" s="79"/>
      <c r="V28" s="79"/>
      <c r="W28" s="99" t="s">
        <v>36</v>
      </c>
      <c r="X28" s="90"/>
      <c r="Y28" s="90"/>
      <c r="Z28" s="90"/>
      <c r="AA28" s="90"/>
      <c r="AB28" s="90"/>
      <c r="AC28" s="91"/>
      <c r="AD28" s="91"/>
      <c r="AE28" s="91"/>
      <c r="AF28" s="91"/>
      <c r="AG28" s="91"/>
      <c r="AH28" s="79"/>
      <c r="AI28" s="79"/>
      <c r="AJ28" s="79"/>
      <c r="AK28" s="79"/>
      <c r="AL28" s="79"/>
      <c r="AM28" s="79"/>
      <c r="AN28" s="79"/>
      <c r="AO28" s="79"/>
      <c r="AP28" s="79"/>
      <c r="AQ28" s="79"/>
      <c r="AR28" s="81"/>
      <c r="AS28" s="81"/>
      <c r="AT28" s="81"/>
      <c r="AU28" s="81"/>
      <c r="AV28" s="81"/>
      <c r="AW28" s="79"/>
      <c r="AX28" s="79"/>
      <c r="AY28" s="79"/>
      <c r="AZ28" s="79"/>
      <c r="BA28" s="79"/>
      <c r="BB28" s="79"/>
      <c r="BC28" s="79"/>
      <c r="BD28" s="79"/>
      <c r="BE28" s="79"/>
      <c r="BF28" s="79"/>
      <c r="BG28" s="82"/>
      <c r="BH28" s="82"/>
      <c r="BI28" s="82"/>
      <c r="BJ28" s="82"/>
      <c r="BK28" s="82"/>
      <c r="BL28" s="79"/>
      <c r="BM28" s="79"/>
      <c r="BN28" s="79"/>
      <c r="BO28" s="79"/>
      <c r="BP28" s="83"/>
      <c r="BQ28" s="65"/>
      <c r="BR28" s="65"/>
      <c r="BS28" s="65"/>
      <c r="BT28" s="65"/>
      <c r="BU28" s="65"/>
      <c r="BV28" s="65"/>
      <c r="BW28" s="65"/>
      <c r="BX28" s="65"/>
      <c r="BY28" s="65"/>
      <c r="BZ28" s="65"/>
      <c r="CA28" s="65"/>
      <c r="CB28" s="65"/>
      <c r="CC28" s="65"/>
      <c r="CD28" s="65"/>
      <c r="CE28" s="65"/>
    </row>
    <row r="29" ht="17.25" customHeight="1" outlineLevel="1">
      <c r="A29" s="65"/>
      <c r="B29" s="66"/>
      <c r="C29" s="127" t="s">
        <v>57</v>
      </c>
      <c r="D29" s="67"/>
      <c r="E29" s="68"/>
      <c r="F29" s="68"/>
      <c r="G29" s="69"/>
      <c r="H29" s="70"/>
      <c r="I29" s="71"/>
      <c r="J29" s="72"/>
      <c r="K29" s="128"/>
      <c r="L29" s="128"/>
      <c r="M29" s="79"/>
      <c r="N29" s="96"/>
      <c r="O29" s="78"/>
      <c r="P29" s="96" t="s">
        <v>34</v>
      </c>
      <c r="Q29" s="96" t="s">
        <v>36</v>
      </c>
      <c r="R29" s="78"/>
      <c r="S29" s="79"/>
      <c r="T29" s="79"/>
      <c r="U29" s="79"/>
      <c r="V29" s="79"/>
      <c r="W29" s="79"/>
      <c r="X29" s="90"/>
      <c r="Y29" s="90"/>
      <c r="Z29" s="90"/>
      <c r="AA29" s="90"/>
      <c r="AB29" s="90"/>
      <c r="AC29" s="91"/>
      <c r="AD29" s="91"/>
      <c r="AE29" s="91"/>
      <c r="AF29" s="91"/>
      <c r="AG29" s="91"/>
      <c r="AH29" s="79"/>
      <c r="AI29" s="79"/>
      <c r="AJ29" s="79"/>
      <c r="AK29" s="79"/>
      <c r="AL29" s="79"/>
      <c r="AM29" s="79"/>
      <c r="AN29" s="79"/>
      <c r="AO29" s="79"/>
      <c r="AP29" s="79"/>
      <c r="AQ29" s="79"/>
      <c r="AR29" s="81"/>
      <c r="AS29" s="81"/>
      <c r="AT29" s="81"/>
      <c r="AU29" s="81"/>
      <c r="AV29" s="81"/>
      <c r="AW29" s="79"/>
      <c r="AX29" s="79"/>
      <c r="AY29" s="79"/>
      <c r="AZ29" s="79"/>
      <c r="BA29" s="79"/>
      <c r="BB29" s="79"/>
      <c r="BC29" s="79"/>
      <c r="BD29" s="79"/>
      <c r="BE29" s="79"/>
      <c r="BF29" s="79"/>
      <c r="BG29" s="82"/>
      <c r="BH29" s="82"/>
      <c r="BI29" s="82"/>
      <c r="BJ29" s="82"/>
      <c r="BK29" s="82"/>
      <c r="BL29" s="79"/>
      <c r="BM29" s="79"/>
      <c r="BN29" s="79"/>
      <c r="BO29" s="79"/>
      <c r="BP29" s="83"/>
      <c r="BQ29" s="65"/>
      <c r="BR29" s="65"/>
      <c r="BS29" s="65"/>
      <c r="BT29" s="65"/>
      <c r="BU29" s="65"/>
      <c r="BV29" s="65"/>
      <c r="BW29" s="65"/>
      <c r="BX29" s="65"/>
      <c r="BY29" s="65"/>
      <c r="BZ29" s="65"/>
      <c r="CA29" s="65"/>
      <c r="CB29" s="65"/>
      <c r="CC29" s="65"/>
      <c r="CD29" s="65"/>
      <c r="CE29" s="65"/>
    </row>
    <row r="30" ht="17.25" customHeight="1" outlineLevel="1">
      <c r="A30" s="65"/>
      <c r="B30" s="66"/>
      <c r="C30" s="127" t="s">
        <v>58</v>
      </c>
      <c r="D30" s="67"/>
      <c r="E30" s="68"/>
      <c r="F30" s="68"/>
      <c r="G30" s="69"/>
      <c r="H30" s="70"/>
      <c r="I30" s="71"/>
      <c r="J30" s="72"/>
      <c r="K30" s="128"/>
      <c r="L30" s="128"/>
      <c r="M30" s="79"/>
      <c r="N30" s="96"/>
      <c r="O30" s="78"/>
      <c r="P30" s="78"/>
      <c r="Q30" s="78"/>
      <c r="R30" s="78"/>
      <c r="S30" s="79"/>
      <c r="T30" s="79"/>
      <c r="U30" s="79"/>
      <c r="V30" s="79"/>
      <c r="W30" s="79"/>
      <c r="X30" s="90"/>
      <c r="Y30" s="90"/>
      <c r="Z30" s="90"/>
      <c r="AA30" s="90"/>
      <c r="AB30" s="90"/>
      <c r="AC30" s="91"/>
      <c r="AD30" s="91"/>
      <c r="AE30" s="91"/>
      <c r="AF30" s="91"/>
      <c r="AG30" s="91"/>
      <c r="AH30" s="79"/>
      <c r="AI30" s="79"/>
      <c r="AJ30" s="79"/>
      <c r="AK30" s="79"/>
      <c r="AL30" s="79"/>
      <c r="AM30" s="79"/>
      <c r="AN30" s="79"/>
      <c r="AO30" s="79"/>
      <c r="AP30" s="79"/>
      <c r="AQ30" s="79"/>
      <c r="AR30" s="81"/>
      <c r="AS30" s="81"/>
      <c r="AT30" s="81"/>
      <c r="AU30" s="81"/>
      <c r="AV30" s="81"/>
      <c r="AW30" s="79"/>
      <c r="AX30" s="79"/>
      <c r="AY30" s="79"/>
      <c r="AZ30" s="79"/>
      <c r="BA30" s="79"/>
      <c r="BB30" s="79"/>
      <c r="BC30" s="79"/>
      <c r="BD30" s="79"/>
      <c r="BE30" s="79"/>
      <c r="BF30" s="79"/>
      <c r="BG30" s="82"/>
      <c r="BH30" s="82"/>
      <c r="BI30" s="82"/>
      <c r="BJ30" s="82"/>
      <c r="BK30" s="82"/>
      <c r="BL30" s="79"/>
      <c r="BM30" s="79"/>
      <c r="BN30" s="79"/>
      <c r="BO30" s="79"/>
      <c r="BP30" s="83"/>
      <c r="BQ30" s="65"/>
      <c r="BR30" s="65"/>
      <c r="BS30" s="65"/>
      <c r="BT30" s="65"/>
      <c r="BU30" s="65"/>
      <c r="BV30" s="65"/>
      <c r="BW30" s="65"/>
      <c r="BX30" s="65"/>
      <c r="BY30" s="65"/>
      <c r="BZ30" s="65"/>
      <c r="CA30" s="65"/>
      <c r="CB30" s="65"/>
      <c r="CC30" s="65"/>
      <c r="CD30" s="65"/>
      <c r="CE30" s="65"/>
    </row>
    <row r="31" ht="17.25" customHeight="1" outlineLevel="1">
      <c r="A31" s="65"/>
      <c r="B31" s="66"/>
      <c r="C31" s="127" t="s">
        <v>59</v>
      </c>
      <c r="D31" s="67"/>
      <c r="E31" s="68"/>
      <c r="F31" s="68"/>
      <c r="G31" s="69"/>
      <c r="H31" s="70"/>
      <c r="I31" s="71"/>
      <c r="J31" s="72"/>
      <c r="K31" s="128"/>
      <c r="L31" s="128"/>
      <c r="M31" s="79"/>
      <c r="N31" s="96"/>
      <c r="O31" s="78"/>
      <c r="P31" s="78"/>
      <c r="Q31" s="78"/>
      <c r="R31" s="78"/>
      <c r="S31" s="79"/>
      <c r="T31" s="79"/>
      <c r="U31" s="79"/>
      <c r="V31" s="79"/>
      <c r="W31" s="79"/>
      <c r="X31" s="90"/>
      <c r="Y31" s="90"/>
      <c r="Z31" s="90"/>
      <c r="AA31" s="90"/>
      <c r="AB31" s="90"/>
      <c r="AC31" s="91"/>
      <c r="AD31" s="91"/>
      <c r="AE31" s="91"/>
      <c r="AF31" s="91"/>
      <c r="AG31" s="91"/>
      <c r="AH31" s="79"/>
      <c r="AI31" s="79"/>
      <c r="AJ31" s="79"/>
      <c r="AK31" s="79"/>
      <c r="AL31" s="79"/>
      <c r="AM31" s="79"/>
      <c r="AN31" s="79"/>
      <c r="AO31" s="79"/>
      <c r="AP31" s="79"/>
      <c r="AQ31" s="79"/>
      <c r="AR31" s="81"/>
      <c r="AS31" s="81"/>
      <c r="AT31" s="81"/>
      <c r="AU31" s="81"/>
      <c r="AV31" s="81"/>
      <c r="AW31" s="79"/>
      <c r="AX31" s="79"/>
      <c r="AY31" s="79"/>
      <c r="AZ31" s="79"/>
      <c r="BA31" s="79"/>
      <c r="BB31" s="79"/>
      <c r="BC31" s="79"/>
      <c r="BD31" s="79"/>
      <c r="BE31" s="79"/>
      <c r="BF31" s="79"/>
      <c r="BG31" s="82"/>
      <c r="BH31" s="82"/>
      <c r="BI31" s="82"/>
      <c r="BJ31" s="82"/>
      <c r="BK31" s="82"/>
      <c r="BL31" s="79"/>
      <c r="BM31" s="79"/>
      <c r="BN31" s="79"/>
      <c r="BO31" s="79"/>
      <c r="BP31" s="83"/>
      <c r="BQ31" s="65"/>
      <c r="BR31" s="65"/>
      <c r="BS31" s="65"/>
      <c r="BT31" s="65"/>
      <c r="BU31" s="65"/>
      <c r="BV31" s="65"/>
      <c r="BW31" s="65"/>
      <c r="BX31" s="65"/>
      <c r="BY31" s="65"/>
      <c r="BZ31" s="65"/>
      <c r="CA31" s="65"/>
      <c r="CB31" s="65"/>
      <c r="CC31" s="65"/>
      <c r="CD31" s="65"/>
      <c r="CE31" s="65"/>
    </row>
    <row r="32" ht="17.25" customHeight="1" outlineLevel="1">
      <c r="A32" s="65"/>
      <c r="B32" s="66"/>
      <c r="C32" s="127" t="s">
        <v>60</v>
      </c>
      <c r="D32" s="67"/>
      <c r="E32" s="68"/>
      <c r="F32" s="68"/>
      <c r="G32" s="69"/>
      <c r="H32" s="70"/>
      <c r="I32" s="71"/>
      <c r="J32" s="72"/>
      <c r="K32" s="128"/>
      <c r="L32" s="128"/>
      <c r="M32" s="79"/>
      <c r="N32" s="96"/>
      <c r="O32" s="78"/>
      <c r="P32" s="78"/>
      <c r="Q32" s="78"/>
      <c r="R32" s="78"/>
      <c r="S32" s="79"/>
      <c r="T32" s="79"/>
      <c r="U32" s="79"/>
      <c r="V32" s="79"/>
      <c r="W32" s="79"/>
      <c r="X32" s="90"/>
      <c r="Y32" s="90"/>
      <c r="Z32" s="90"/>
      <c r="AA32" s="90"/>
      <c r="AB32" s="90"/>
      <c r="AC32" s="91"/>
      <c r="AD32" s="91"/>
      <c r="AE32" s="91"/>
      <c r="AF32" s="91"/>
      <c r="AG32" s="91"/>
      <c r="AH32" s="79"/>
      <c r="AI32" s="79"/>
      <c r="AJ32" s="79"/>
      <c r="AK32" s="79"/>
      <c r="AL32" s="79"/>
      <c r="AM32" s="79"/>
      <c r="AN32" s="79"/>
      <c r="AO32" s="79"/>
      <c r="AP32" s="79"/>
      <c r="AQ32" s="79"/>
      <c r="AR32" s="81"/>
      <c r="AS32" s="81"/>
      <c r="AT32" s="81"/>
      <c r="AU32" s="81"/>
      <c r="AV32" s="81"/>
      <c r="AW32" s="79"/>
      <c r="AX32" s="79"/>
      <c r="AY32" s="79"/>
      <c r="AZ32" s="79"/>
      <c r="BA32" s="79"/>
      <c r="BB32" s="79"/>
      <c r="BC32" s="79"/>
      <c r="BD32" s="79"/>
      <c r="BE32" s="79"/>
      <c r="BF32" s="79"/>
      <c r="BG32" s="82"/>
      <c r="BH32" s="82"/>
      <c r="BI32" s="82"/>
      <c r="BJ32" s="82"/>
      <c r="BK32" s="82"/>
      <c r="BL32" s="79"/>
      <c r="BM32" s="79"/>
      <c r="BN32" s="79"/>
      <c r="BO32" s="79"/>
      <c r="BP32" s="83"/>
      <c r="BQ32" s="65"/>
      <c r="BR32" s="65"/>
      <c r="BS32" s="65"/>
      <c r="BT32" s="65"/>
      <c r="BU32" s="65"/>
      <c r="BV32" s="65"/>
      <c r="BW32" s="65"/>
      <c r="BX32" s="65"/>
      <c r="BY32" s="65"/>
      <c r="BZ32" s="65"/>
      <c r="CA32" s="65"/>
      <c r="CB32" s="65"/>
      <c r="CC32" s="65"/>
      <c r="CD32" s="65"/>
      <c r="CE32" s="65"/>
    </row>
    <row r="33" ht="17.25" customHeight="1" outlineLevel="1">
      <c r="A33" s="65"/>
      <c r="B33" s="66"/>
      <c r="C33" s="127" t="s">
        <v>61</v>
      </c>
      <c r="D33" s="67"/>
      <c r="E33" s="68"/>
      <c r="F33" s="68"/>
      <c r="G33" s="69"/>
      <c r="H33" s="70"/>
      <c r="I33" s="71"/>
      <c r="J33" s="72"/>
      <c r="K33" s="128"/>
      <c r="L33" s="128"/>
      <c r="M33" s="79"/>
      <c r="N33" s="96"/>
      <c r="O33" s="78"/>
      <c r="P33" s="78"/>
      <c r="Q33" s="78"/>
      <c r="R33" s="78"/>
      <c r="S33" s="79"/>
      <c r="T33" s="79"/>
      <c r="U33" s="79"/>
      <c r="V33" s="79"/>
      <c r="W33" s="79"/>
      <c r="X33" s="90"/>
      <c r="Y33" s="90"/>
      <c r="Z33" s="90"/>
      <c r="AA33" s="90"/>
      <c r="AB33" s="90"/>
      <c r="AC33" s="91"/>
      <c r="AD33" s="91"/>
      <c r="AE33" s="91"/>
      <c r="AF33" s="91"/>
      <c r="AG33" s="91"/>
      <c r="AH33" s="79"/>
      <c r="AI33" s="79"/>
      <c r="AJ33" s="79"/>
      <c r="AK33" s="79"/>
      <c r="AL33" s="79"/>
      <c r="AM33" s="79"/>
      <c r="AN33" s="79"/>
      <c r="AO33" s="79"/>
      <c r="AP33" s="79"/>
      <c r="AQ33" s="79"/>
      <c r="AR33" s="81"/>
      <c r="AS33" s="81"/>
      <c r="AT33" s="81"/>
      <c r="AU33" s="81"/>
      <c r="AV33" s="81"/>
      <c r="AW33" s="79"/>
      <c r="AX33" s="79"/>
      <c r="AY33" s="79"/>
      <c r="AZ33" s="79"/>
      <c r="BA33" s="79"/>
      <c r="BB33" s="79"/>
      <c r="BC33" s="79"/>
      <c r="BD33" s="79"/>
      <c r="BE33" s="79"/>
      <c r="BF33" s="79"/>
      <c r="BG33" s="82"/>
      <c r="BH33" s="82"/>
      <c r="BI33" s="82"/>
      <c r="BJ33" s="82"/>
      <c r="BK33" s="82"/>
      <c r="BL33" s="79"/>
      <c r="BM33" s="79"/>
      <c r="BN33" s="79"/>
      <c r="BO33" s="79"/>
      <c r="BP33" s="83"/>
      <c r="BQ33" s="65"/>
      <c r="BR33" s="65"/>
      <c r="BS33" s="65"/>
      <c r="BT33" s="65"/>
      <c r="BU33" s="65"/>
      <c r="BV33" s="65"/>
      <c r="BW33" s="65"/>
      <c r="BX33" s="65"/>
      <c r="BY33" s="65"/>
      <c r="BZ33" s="65"/>
      <c r="CA33" s="65"/>
      <c r="CB33" s="65"/>
      <c r="CC33" s="65"/>
      <c r="CD33" s="65"/>
      <c r="CE33" s="65"/>
    </row>
    <row r="34" ht="17.25" customHeight="1" outlineLevel="1">
      <c r="A34" s="65"/>
      <c r="B34" s="66"/>
      <c r="C34" s="127" t="s">
        <v>62</v>
      </c>
      <c r="D34" s="67"/>
      <c r="E34" s="68"/>
      <c r="F34" s="68"/>
      <c r="G34" s="69"/>
      <c r="H34" s="70"/>
      <c r="I34" s="71"/>
      <c r="J34" s="72"/>
      <c r="K34" s="128"/>
      <c r="L34" s="128"/>
      <c r="M34" s="79"/>
      <c r="N34" s="96"/>
      <c r="O34" s="78"/>
      <c r="P34" s="78"/>
      <c r="Q34" s="78"/>
      <c r="R34" s="78"/>
      <c r="S34" s="79"/>
      <c r="T34" s="79"/>
      <c r="U34" s="79"/>
      <c r="V34" s="79"/>
      <c r="W34" s="79"/>
      <c r="X34" s="90"/>
      <c r="Y34" s="90"/>
      <c r="Z34" s="90"/>
      <c r="AA34" s="90"/>
      <c r="AB34" s="90"/>
      <c r="AC34" s="91"/>
      <c r="AD34" s="91"/>
      <c r="AE34" s="91"/>
      <c r="AF34" s="91"/>
      <c r="AG34" s="91"/>
      <c r="AH34" s="79"/>
      <c r="AI34" s="79"/>
      <c r="AJ34" s="79"/>
      <c r="AK34" s="79"/>
      <c r="AL34" s="79"/>
      <c r="AM34" s="79"/>
      <c r="AN34" s="79"/>
      <c r="AO34" s="79"/>
      <c r="AP34" s="79"/>
      <c r="AQ34" s="79"/>
      <c r="AR34" s="81"/>
      <c r="AS34" s="81"/>
      <c r="AT34" s="81"/>
      <c r="AU34" s="81"/>
      <c r="AV34" s="81"/>
      <c r="AW34" s="79"/>
      <c r="AX34" s="79"/>
      <c r="AY34" s="79"/>
      <c r="AZ34" s="79"/>
      <c r="BA34" s="79"/>
      <c r="BB34" s="79"/>
      <c r="BC34" s="79"/>
      <c r="BD34" s="79"/>
      <c r="BE34" s="79"/>
      <c r="BF34" s="79"/>
      <c r="BG34" s="82"/>
      <c r="BH34" s="82"/>
      <c r="BI34" s="82"/>
      <c r="BJ34" s="82"/>
      <c r="BK34" s="82"/>
      <c r="BL34" s="79"/>
      <c r="BM34" s="79"/>
      <c r="BN34" s="79"/>
      <c r="BO34" s="79"/>
      <c r="BP34" s="83"/>
      <c r="BQ34" s="65"/>
      <c r="BR34" s="65"/>
      <c r="BS34" s="65"/>
      <c r="BT34" s="65"/>
      <c r="BU34" s="65"/>
      <c r="BV34" s="65"/>
      <c r="BW34" s="65"/>
      <c r="BX34" s="65"/>
      <c r="BY34" s="65"/>
      <c r="BZ34" s="65"/>
      <c r="CA34" s="65"/>
      <c r="CB34" s="65"/>
      <c r="CC34" s="65"/>
      <c r="CD34" s="65"/>
      <c r="CE34" s="65"/>
    </row>
    <row r="35" ht="17.25" customHeight="1" outlineLevel="1">
      <c r="A35" s="65"/>
      <c r="B35" s="66">
        <v>43133.0</v>
      </c>
      <c r="C35" s="127" t="s">
        <v>63</v>
      </c>
      <c r="D35" s="67"/>
      <c r="E35" s="68"/>
      <c r="F35" s="68"/>
      <c r="G35" s="69">
        <f>DAYS360(E35,F35)</f>
        <v>0</v>
      </c>
      <c r="H35" s="70"/>
      <c r="I35" s="85"/>
      <c r="J35" s="86"/>
      <c r="K35" s="87"/>
      <c r="L35" s="87"/>
      <c r="M35" s="90"/>
      <c r="N35" s="76" t="s">
        <v>34</v>
      </c>
      <c r="O35" s="129"/>
      <c r="P35" s="129"/>
      <c r="Q35" s="129"/>
      <c r="R35" s="129"/>
      <c r="S35" s="90"/>
      <c r="T35" s="90"/>
      <c r="U35" s="90"/>
      <c r="V35" s="90"/>
      <c r="W35" s="90"/>
      <c r="X35" s="90"/>
      <c r="Y35" s="90"/>
      <c r="Z35" s="90"/>
      <c r="AA35" s="90"/>
      <c r="AB35" s="90"/>
      <c r="AC35" s="91"/>
      <c r="AD35" s="91"/>
      <c r="AE35" s="91"/>
      <c r="AF35" s="91"/>
      <c r="AG35" s="91"/>
      <c r="AH35" s="90"/>
      <c r="AI35" s="90"/>
      <c r="AJ35" s="90"/>
      <c r="AK35" s="90"/>
      <c r="AL35" s="90"/>
      <c r="AM35" s="90"/>
      <c r="AN35" s="90"/>
      <c r="AO35" s="90"/>
      <c r="AP35" s="90"/>
      <c r="AQ35" s="90"/>
      <c r="AR35" s="92"/>
      <c r="AS35" s="92"/>
      <c r="AT35" s="92"/>
      <c r="AU35" s="92"/>
      <c r="AV35" s="92"/>
      <c r="AW35" s="90"/>
      <c r="AX35" s="90"/>
      <c r="AY35" s="90"/>
      <c r="AZ35" s="90"/>
      <c r="BA35" s="90"/>
      <c r="BB35" s="90"/>
      <c r="BC35" s="90"/>
      <c r="BD35" s="90"/>
      <c r="BE35" s="90"/>
      <c r="BF35" s="90"/>
      <c r="BG35" s="93"/>
      <c r="BH35" s="93"/>
      <c r="BI35" s="93"/>
      <c r="BJ35" s="93"/>
      <c r="BK35" s="93"/>
      <c r="BL35" s="90"/>
      <c r="BM35" s="90"/>
      <c r="BN35" s="90"/>
      <c r="BO35" s="90"/>
      <c r="BP35" s="94"/>
      <c r="BQ35" s="65"/>
      <c r="BR35" s="65"/>
      <c r="BS35" s="65"/>
      <c r="BT35" s="65"/>
      <c r="BU35" s="65"/>
      <c r="BV35" s="65"/>
      <c r="BW35" s="65"/>
      <c r="BX35" s="65"/>
      <c r="BY35" s="65"/>
      <c r="BZ35" s="65"/>
      <c r="CA35" s="65"/>
      <c r="CB35" s="65"/>
      <c r="CC35" s="65"/>
      <c r="CD35" s="65"/>
      <c r="CE35" s="65"/>
    </row>
    <row r="36" ht="17.25" customHeight="1" outlineLevel="1">
      <c r="A36" s="65"/>
      <c r="B36" s="66"/>
      <c r="C36" s="127"/>
      <c r="D36" s="67" t="s">
        <v>64</v>
      </c>
      <c r="E36" s="68"/>
      <c r="F36" s="68"/>
      <c r="G36" s="69"/>
      <c r="H36" s="70"/>
      <c r="I36" s="85"/>
      <c r="J36" s="86"/>
      <c r="K36" s="87"/>
      <c r="L36" s="87"/>
      <c r="M36" s="90"/>
      <c r="N36" s="76"/>
      <c r="O36" s="129"/>
      <c r="P36" s="129"/>
      <c r="Q36" s="129"/>
      <c r="R36" s="129"/>
      <c r="S36" s="90"/>
      <c r="T36" s="90"/>
      <c r="U36" s="90"/>
      <c r="V36" s="90"/>
      <c r="W36" s="90"/>
      <c r="X36" s="90"/>
      <c r="Y36" s="90"/>
      <c r="Z36" s="90"/>
      <c r="AA36" s="90"/>
      <c r="AB36" s="90"/>
      <c r="AC36" s="91"/>
      <c r="AD36" s="91"/>
      <c r="AE36" s="91"/>
      <c r="AF36" s="91"/>
      <c r="AG36" s="91"/>
      <c r="AH36" s="90"/>
      <c r="AI36" s="90"/>
      <c r="AJ36" s="90"/>
      <c r="AK36" s="90"/>
      <c r="AL36" s="90"/>
      <c r="AM36" s="90"/>
      <c r="AN36" s="90"/>
      <c r="AO36" s="90"/>
      <c r="AP36" s="90"/>
      <c r="AQ36" s="90"/>
      <c r="AR36" s="92"/>
      <c r="AS36" s="92"/>
      <c r="AT36" s="92"/>
      <c r="AU36" s="92"/>
      <c r="AV36" s="92"/>
      <c r="AW36" s="90"/>
      <c r="AX36" s="90"/>
      <c r="AY36" s="90"/>
      <c r="AZ36" s="90"/>
      <c r="BA36" s="90"/>
      <c r="BB36" s="90"/>
      <c r="BC36" s="90"/>
      <c r="BD36" s="90"/>
      <c r="BE36" s="90"/>
      <c r="BF36" s="90"/>
      <c r="BG36" s="93"/>
      <c r="BH36" s="93"/>
      <c r="BI36" s="93"/>
      <c r="BJ36" s="93"/>
      <c r="BK36" s="93"/>
      <c r="BL36" s="90"/>
      <c r="BM36" s="90"/>
      <c r="BN36" s="90"/>
      <c r="BO36" s="90"/>
      <c r="BP36" s="94"/>
      <c r="BQ36" s="65"/>
      <c r="BR36" s="65"/>
      <c r="BS36" s="65"/>
      <c r="BT36" s="65"/>
      <c r="BU36" s="65"/>
      <c r="BV36" s="65"/>
      <c r="BW36" s="65"/>
      <c r="BX36" s="65"/>
      <c r="BY36" s="65"/>
      <c r="BZ36" s="65"/>
      <c r="CA36" s="65"/>
      <c r="CB36" s="65"/>
      <c r="CC36" s="65"/>
      <c r="CD36" s="65"/>
      <c r="CE36" s="65"/>
    </row>
    <row r="37" ht="17.25" customHeight="1" outlineLevel="1">
      <c r="A37" s="65"/>
      <c r="B37" s="66"/>
      <c r="C37" s="127"/>
      <c r="D37" s="67" t="s">
        <v>64</v>
      </c>
      <c r="E37" s="68"/>
      <c r="F37" s="68"/>
      <c r="G37" s="69"/>
      <c r="H37" s="70"/>
      <c r="I37" s="85"/>
      <c r="J37" s="86"/>
      <c r="K37" s="87"/>
      <c r="L37" s="87"/>
      <c r="M37" s="90"/>
      <c r="N37" s="76"/>
      <c r="O37" s="129"/>
      <c r="P37" s="129"/>
      <c r="Q37" s="129"/>
      <c r="R37" s="129"/>
      <c r="S37" s="90"/>
      <c r="T37" s="90"/>
      <c r="U37" s="90"/>
      <c r="V37" s="90"/>
      <c r="W37" s="90"/>
      <c r="X37" s="90"/>
      <c r="Y37" s="90"/>
      <c r="Z37" s="90"/>
      <c r="AA37" s="90"/>
      <c r="AB37" s="90"/>
      <c r="AC37" s="91"/>
      <c r="AD37" s="91"/>
      <c r="AE37" s="91"/>
      <c r="AF37" s="91"/>
      <c r="AG37" s="91"/>
      <c r="AH37" s="90"/>
      <c r="AI37" s="90"/>
      <c r="AJ37" s="90"/>
      <c r="AK37" s="90"/>
      <c r="AL37" s="90"/>
      <c r="AM37" s="90"/>
      <c r="AN37" s="90"/>
      <c r="AO37" s="90"/>
      <c r="AP37" s="90"/>
      <c r="AQ37" s="90"/>
      <c r="AR37" s="92"/>
      <c r="AS37" s="92"/>
      <c r="AT37" s="92"/>
      <c r="AU37" s="92"/>
      <c r="AV37" s="92"/>
      <c r="AW37" s="90"/>
      <c r="AX37" s="90"/>
      <c r="AY37" s="90"/>
      <c r="AZ37" s="90"/>
      <c r="BA37" s="90"/>
      <c r="BB37" s="90"/>
      <c r="BC37" s="90"/>
      <c r="BD37" s="90"/>
      <c r="BE37" s="90"/>
      <c r="BF37" s="90"/>
      <c r="BG37" s="93"/>
      <c r="BH37" s="93"/>
      <c r="BI37" s="93"/>
      <c r="BJ37" s="93"/>
      <c r="BK37" s="93"/>
      <c r="BL37" s="90"/>
      <c r="BM37" s="90"/>
      <c r="BN37" s="90"/>
      <c r="BO37" s="90"/>
      <c r="BP37" s="94"/>
      <c r="BQ37" s="65"/>
      <c r="BR37" s="65"/>
      <c r="BS37" s="65"/>
      <c r="BT37" s="65"/>
      <c r="BU37" s="65"/>
      <c r="BV37" s="65"/>
      <c r="BW37" s="65"/>
      <c r="BX37" s="65"/>
      <c r="BY37" s="65"/>
      <c r="BZ37" s="65"/>
      <c r="CA37" s="65"/>
      <c r="CB37" s="65"/>
      <c r="CC37" s="65"/>
      <c r="CD37" s="65"/>
      <c r="CE37" s="65"/>
    </row>
    <row r="38" ht="17.25" customHeight="1" outlineLevel="1">
      <c r="A38" s="65"/>
      <c r="B38" s="66">
        <v>43161.0</v>
      </c>
      <c r="C38" s="127" t="s">
        <v>65</v>
      </c>
      <c r="D38" s="67" t="s">
        <v>64</v>
      </c>
      <c r="E38" s="68"/>
      <c r="F38" s="68"/>
      <c r="G38" s="69">
        <f t="shared" ref="G38:G50" si="4">DAYS360(E38,F38)</f>
        <v>0</v>
      </c>
      <c r="H38" s="70"/>
      <c r="I38" s="85"/>
      <c r="J38" s="86"/>
      <c r="K38" s="87"/>
      <c r="L38" s="87"/>
      <c r="M38" s="90"/>
      <c r="N38" s="76" t="s">
        <v>34</v>
      </c>
      <c r="O38" s="129"/>
      <c r="P38" s="129"/>
      <c r="Q38" s="129"/>
      <c r="R38" s="129"/>
      <c r="S38" s="90"/>
      <c r="T38" s="90"/>
      <c r="U38" s="90"/>
      <c r="V38" s="90"/>
      <c r="W38" s="90"/>
      <c r="X38" s="90"/>
      <c r="Y38" s="90"/>
      <c r="Z38" s="90"/>
      <c r="AA38" s="90"/>
      <c r="AB38" s="90"/>
      <c r="AC38" s="91"/>
      <c r="AD38" s="91"/>
      <c r="AE38" s="91"/>
      <c r="AF38" s="91"/>
      <c r="AG38" s="91"/>
      <c r="AH38" s="90"/>
      <c r="AI38" s="90"/>
      <c r="AJ38" s="90"/>
      <c r="AK38" s="90"/>
      <c r="AL38" s="90"/>
      <c r="AM38" s="90"/>
      <c r="AN38" s="90"/>
      <c r="AO38" s="90"/>
      <c r="AP38" s="90"/>
      <c r="AQ38" s="90"/>
      <c r="AR38" s="92"/>
      <c r="AS38" s="92"/>
      <c r="AT38" s="92"/>
      <c r="AU38" s="92"/>
      <c r="AV38" s="92"/>
      <c r="AW38" s="90"/>
      <c r="AX38" s="90"/>
      <c r="AY38" s="90"/>
      <c r="AZ38" s="90"/>
      <c r="BA38" s="90"/>
      <c r="BB38" s="90"/>
      <c r="BC38" s="90"/>
      <c r="BD38" s="90"/>
      <c r="BE38" s="90"/>
      <c r="BF38" s="90"/>
      <c r="BG38" s="93"/>
      <c r="BH38" s="93"/>
      <c r="BI38" s="93"/>
      <c r="BJ38" s="93"/>
      <c r="BK38" s="93"/>
      <c r="BL38" s="90"/>
      <c r="BM38" s="90"/>
      <c r="BN38" s="90"/>
      <c r="BO38" s="90"/>
      <c r="BP38" s="94"/>
      <c r="BQ38" s="65"/>
      <c r="BR38" s="65"/>
      <c r="BS38" s="65"/>
      <c r="BT38" s="65"/>
      <c r="BU38" s="65"/>
      <c r="BV38" s="65"/>
      <c r="BW38" s="65"/>
      <c r="BX38" s="65"/>
      <c r="BY38" s="65"/>
      <c r="BZ38" s="65"/>
      <c r="CA38" s="65"/>
      <c r="CB38" s="65"/>
      <c r="CC38" s="65"/>
      <c r="CD38" s="65"/>
      <c r="CE38" s="65"/>
    </row>
    <row r="39" ht="17.25" customHeight="1" outlineLevel="1">
      <c r="A39" s="65"/>
      <c r="B39" s="66">
        <v>43192.0</v>
      </c>
      <c r="C39" s="127" t="s">
        <v>66</v>
      </c>
      <c r="D39" s="67" t="s">
        <v>64</v>
      </c>
      <c r="E39" s="68"/>
      <c r="F39" s="68"/>
      <c r="G39" s="69">
        <f t="shared" si="4"/>
        <v>0</v>
      </c>
      <c r="H39" s="70"/>
      <c r="I39" s="85"/>
      <c r="J39" s="86"/>
      <c r="K39" s="87"/>
      <c r="L39" s="87"/>
      <c r="M39" s="90"/>
      <c r="N39" s="76" t="s">
        <v>34</v>
      </c>
      <c r="O39" s="129"/>
      <c r="P39" s="129"/>
      <c r="Q39" s="129"/>
      <c r="R39" s="129"/>
      <c r="S39" s="90"/>
      <c r="T39" s="90"/>
      <c r="U39" s="90"/>
      <c r="V39" s="90"/>
      <c r="W39" s="90"/>
      <c r="X39" s="90"/>
      <c r="Y39" s="90"/>
      <c r="Z39" s="90"/>
      <c r="AA39" s="90"/>
      <c r="AB39" s="90"/>
      <c r="AC39" s="91"/>
      <c r="AD39" s="91"/>
      <c r="AE39" s="91"/>
      <c r="AF39" s="91"/>
      <c r="AG39" s="91"/>
      <c r="AH39" s="90"/>
      <c r="AI39" s="90"/>
      <c r="AJ39" s="90"/>
      <c r="AK39" s="90"/>
      <c r="AL39" s="90"/>
      <c r="AM39" s="90"/>
      <c r="AN39" s="90"/>
      <c r="AO39" s="90"/>
      <c r="AP39" s="90"/>
      <c r="AQ39" s="90"/>
      <c r="AR39" s="92"/>
      <c r="AS39" s="92"/>
      <c r="AT39" s="92"/>
      <c r="AU39" s="92"/>
      <c r="AV39" s="92"/>
      <c r="AW39" s="90"/>
      <c r="AX39" s="90"/>
      <c r="AY39" s="90"/>
      <c r="AZ39" s="90"/>
      <c r="BA39" s="90"/>
      <c r="BB39" s="90"/>
      <c r="BC39" s="90"/>
      <c r="BD39" s="90"/>
      <c r="BE39" s="90"/>
      <c r="BF39" s="90"/>
      <c r="BG39" s="93"/>
      <c r="BH39" s="93"/>
      <c r="BI39" s="93"/>
      <c r="BJ39" s="93"/>
      <c r="BK39" s="93"/>
      <c r="BL39" s="90"/>
      <c r="BM39" s="90"/>
      <c r="BN39" s="90"/>
      <c r="BO39" s="90"/>
      <c r="BP39" s="94"/>
      <c r="BQ39" s="65"/>
      <c r="BR39" s="65"/>
      <c r="BS39" s="65"/>
      <c r="BT39" s="65"/>
      <c r="BU39" s="65"/>
      <c r="BV39" s="65"/>
      <c r="BW39" s="65"/>
      <c r="BX39" s="65"/>
      <c r="BY39" s="65"/>
      <c r="BZ39" s="65"/>
      <c r="CA39" s="65"/>
      <c r="CB39" s="65"/>
      <c r="CC39" s="65"/>
      <c r="CD39" s="65"/>
      <c r="CE39" s="65"/>
    </row>
    <row r="40" ht="17.25" customHeight="1" outlineLevel="1">
      <c r="A40" s="65"/>
      <c r="B40" s="66">
        <v>43222.0</v>
      </c>
      <c r="C40" s="127" t="s">
        <v>67</v>
      </c>
      <c r="D40" s="67" t="s">
        <v>64</v>
      </c>
      <c r="E40" s="68"/>
      <c r="F40" s="68"/>
      <c r="G40" s="69">
        <f t="shared" si="4"/>
        <v>0</v>
      </c>
      <c r="H40" s="70"/>
      <c r="I40" s="85"/>
      <c r="J40" s="86"/>
      <c r="K40" s="87"/>
      <c r="L40" s="87"/>
      <c r="M40" s="90"/>
      <c r="N40" s="129"/>
      <c r="O40" s="129"/>
      <c r="P40" s="129"/>
      <c r="Q40" s="76"/>
      <c r="R40" s="129"/>
      <c r="S40" s="90"/>
      <c r="T40" s="90"/>
      <c r="U40" s="90"/>
      <c r="V40" s="90"/>
      <c r="W40" s="90"/>
      <c r="X40" s="90"/>
      <c r="Y40" s="90"/>
      <c r="Z40" s="90"/>
      <c r="AA40" s="90"/>
      <c r="AB40" s="90"/>
      <c r="AC40" s="91"/>
      <c r="AD40" s="91"/>
      <c r="AE40" s="91"/>
      <c r="AF40" s="91"/>
      <c r="AG40" s="91"/>
      <c r="AH40" s="90"/>
      <c r="AI40" s="90"/>
      <c r="AJ40" s="90"/>
      <c r="AK40" s="90"/>
      <c r="AL40" s="90"/>
      <c r="AM40" s="90"/>
      <c r="AN40" s="90"/>
      <c r="AO40" s="90"/>
      <c r="AP40" s="90"/>
      <c r="AQ40" s="90"/>
      <c r="AR40" s="92"/>
      <c r="AS40" s="92"/>
      <c r="AT40" s="92"/>
      <c r="AU40" s="92"/>
      <c r="AV40" s="92"/>
      <c r="AW40" s="90"/>
      <c r="AX40" s="90"/>
      <c r="AY40" s="90"/>
      <c r="AZ40" s="90"/>
      <c r="BA40" s="90"/>
      <c r="BB40" s="90"/>
      <c r="BC40" s="90"/>
      <c r="BD40" s="90"/>
      <c r="BE40" s="90"/>
      <c r="BF40" s="90"/>
      <c r="BG40" s="93"/>
      <c r="BH40" s="93"/>
      <c r="BI40" s="93"/>
      <c r="BJ40" s="93"/>
      <c r="BK40" s="93"/>
      <c r="BL40" s="90"/>
      <c r="BM40" s="90"/>
      <c r="BN40" s="90"/>
      <c r="BO40" s="90"/>
      <c r="BP40" s="94"/>
      <c r="BQ40" s="65"/>
      <c r="BR40" s="65"/>
      <c r="BS40" s="65"/>
      <c r="BT40" s="65"/>
      <c r="BU40" s="65"/>
      <c r="BV40" s="65"/>
      <c r="BW40" s="65"/>
      <c r="BX40" s="65"/>
      <c r="BY40" s="65"/>
      <c r="BZ40" s="65"/>
      <c r="CA40" s="65"/>
      <c r="CB40" s="65"/>
      <c r="CC40" s="65"/>
      <c r="CD40" s="65"/>
      <c r="CE40" s="65"/>
    </row>
    <row r="41" ht="17.25" customHeight="1" outlineLevel="1">
      <c r="A41" s="65"/>
      <c r="B41" s="66">
        <v>43253.0</v>
      </c>
      <c r="C41" s="127" t="s">
        <v>68</v>
      </c>
      <c r="D41" s="67" t="s">
        <v>64</v>
      </c>
      <c r="E41" s="68"/>
      <c r="F41" s="68"/>
      <c r="G41" s="69">
        <f t="shared" si="4"/>
        <v>0</v>
      </c>
      <c r="H41" s="70"/>
      <c r="I41" s="85"/>
      <c r="J41" s="86"/>
      <c r="K41" s="87"/>
      <c r="L41" s="87"/>
      <c r="M41" s="90"/>
      <c r="N41" s="129"/>
      <c r="O41" s="129"/>
      <c r="P41" s="129"/>
      <c r="Q41" s="76"/>
      <c r="R41" s="129"/>
      <c r="S41" s="90"/>
      <c r="T41" s="90"/>
      <c r="U41" s="90"/>
      <c r="V41" s="90"/>
      <c r="W41" s="90"/>
      <c r="X41" s="90"/>
      <c r="Y41" s="90"/>
      <c r="Z41" s="90"/>
      <c r="AA41" s="90"/>
      <c r="AB41" s="90"/>
      <c r="AC41" s="91"/>
      <c r="AD41" s="91"/>
      <c r="AE41" s="91"/>
      <c r="AF41" s="91"/>
      <c r="AG41" s="91"/>
      <c r="AH41" s="90"/>
      <c r="AI41" s="90"/>
      <c r="AJ41" s="90"/>
      <c r="AK41" s="90"/>
      <c r="AL41" s="90"/>
      <c r="AM41" s="90"/>
      <c r="AN41" s="90"/>
      <c r="AO41" s="90"/>
      <c r="AP41" s="90"/>
      <c r="AQ41" s="90"/>
      <c r="AR41" s="92"/>
      <c r="AS41" s="92"/>
      <c r="AT41" s="92"/>
      <c r="AU41" s="92"/>
      <c r="AV41" s="92"/>
      <c r="AW41" s="90"/>
      <c r="AX41" s="90"/>
      <c r="AY41" s="90"/>
      <c r="AZ41" s="90"/>
      <c r="BA41" s="90"/>
      <c r="BB41" s="90"/>
      <c r="BC41" s="90"/>
      <c r="BD41" s="90"/>
      <c r="BE41" s="90"/>
      <c r="BF41" s="90"/>
      <c r="BG41" s="93"/>
      <c r="BH41" s="93"/>
      <c r="BI41" s="93"/>
      <c r="BJ41" s="93"/>
      <c r="BK41" s="93"/>
      <c r="BL41" s="90"/>
      <c r="BM41" s="90"/>
      <c r="BN41" s="90"/>
      <c r="BO41" s="90"/>
      <c r="BP41" s="94"/>
      <c r="BQ41" s="65"/>
      <c r="BR41" s="65"/>
      <c r="BS41" s="65"/>
      <c r="BT41" s="65"/>
      <c r="BU41" s="65"/>
      <c r="BV41" s="65"/>
      <c r="BW41" s="65"/>
      <c r="BX41" s="65"/>
      <c r="BY41" s="65"/>
      <c r="BZ41" s="65"/>
      <c r="CA41" s="65"/>
      <c r="CB41" s="65"/>
      <c r="CC41" s="65"/>
      <c r="CD41" s="65"/>
      <c r="CE41" s="65"/>
    </row>
    <row r="42" ht="17.25" customHeight="1" outlineLevel="1">
      <c r="A42" s="65"/>
      <c r="B42" s="66">
        <v>43283.0</v>
      </c>
      <c r="C42" s="67" t="s">
        <v>69</v>
      </c>
      <c r="D42" s="67" t="s">
        <v>64</v>
      </c>
      <c r="E42" s="68"/>
      <c r="F42" s="68"/>
      <c r="G42" s="69">
        <f t="shared" si="4"/>
        <v>0</v>
      </c>
      <c r="H42" s="70"/>
      <c r="I42" s="85"/>
      <c r="J42" s="86"/>
      <c r="K42" s="87"/>
      <c r="L42" s="87"/>
      <c r="M42" s="90"/>
      <c r="N42" s="129"/>
      <c r="O42" s="129"/>
      <c r="P42" s="129"/>
      <c r="Q42" s="76"/>
      <c r="R42" s="129"/>
      <c r="S42" s="90"/>
      <c r="T42" s="90"/>
      <c r="U42" s="90"/>
      <c r="V42" s="90"/>
      <c r="W42" s="90"/>
      <c r="X42" s="90"/>
      <c r="Y42" s="90"/>
      <c r="Z42" s="90"/>
      <c r="AA42" s="90"/>
      <c r="AB42" s="90"/>
      <c r="AC42" s="91"/>
      <c r="AD42" s="91"/>
      <c r="AE42" s="91"/>
      <c r="AF42" s="91"/>
      <c r="AG42" s="91"/>
      <c r="AH42" s="90"/>
      <c r="AI42" s="90"/>
      <c r="AJ42" s="90"/>
      <c r="AK42" s="90"/>
      <c r="AL42" s="90"/>
      <c r="AM42" s="90"/>
      <c r="AN42" s="90"/>
      <c r="AO42" s="90"/>
      <c r="AP42" s="90"/>
      <c r="AQ42" s="90"/>
      <c r="AR42" s="92"/>
      <c r="AS42" s="92"/>
      <c r="AT42" s="92"/>
      <c r="AU42" s="92"/>
      <c r="AV42" s="92"/>
      <c r="AW42" s="90"/>
      <c r="AX42" s="90"/>
      <c r="AY42" s="90"/>
      <c r="AZ42" s="90"/>
      <c r="BA42" s="90"/>
      <c r="BB42" s="90"/>
      <c r="BC42" s="90"/>
      <c r="BD42" s="90"/>
      <c r="BE42" s="90"/>
      <c r="BF42" s="90"/>
      <c r="BG42" s="93"/>
      <c r="BH42" s="93"/>
      <c r="BI42" s="93"/>
      <c r="BJ42" s="93"/>
      <c r="BK42" s="93"/>
      <c r="BL42" s="90"/>
      <c r="BM42" s="90"/>
      <c r="BN42" s="90"/>
      <c r="BO42" s="90"/>
      <c r="BP42" s="94"/>
      <c r="BQ42" s="65"/>
      <c r="BR42" s="65"/>
      <c r="BS42" s="65"/>
      <c r="BT42" s="65"/>
      <c r="BU42" s="65"/>
      <c r="BV42" s="65"/>
      <c r="BW42" s="65"/>
      <c r="BX42" s="65"/>
      <c r="BY42" s="65"/>
      <c r="BZ42" s="65"/>
      <c r="CA42" s="65"/>
      <c r="CB42" s="65"/>
      <c r="CC42" s="65"/>
      <c r="CD42" s="65"/>
      <c r="CE42" s="65"/>
    </row>
    <row r="43" ht="17.25" customHeight="1" outlineLevel="1">
      <c r="A43" s="65"/>
      <c r="B43" s="66">
        <v>43314.0</v>
      </c>
      <c r="C43" s="67" t="s">
        <v>70</v>
      </c>
      <c r="D43" s="67" t="s">
        <v>64</v>
      </c>
      <c r="E43" s="68"/>
      <c r="F43" s="68"/>
      <c r="G43" s="69">
        <f t="shared" si="4"/>
        <v>0</v>
      </c>
      <c r="H43" s="70"/>
      <c r="I43" s="85"/>
      <c r="J43" s="86"/>
      <c r="K43" s="87"/>
      <c r="L43" s="87"/>
      <c r="M43" s="90"/>
      <c r="N43" s="129"/>
      <c r="O43" s="129"/>
      <c r="P43" s="129"/>
      <c r="Q43" s="76"/>
      <c r="R43" s="129"/>
      <c r="S43" s="90"/>
      <c r="T43" s="90"/>
      <c r="U43" s="90"/>
      <c r="V43" s="90"/>
      <c r="W43" s="90"/>
      <c r="X43" s="90"/>
      <c r="Y43" s="90"/>
      <c r="Z43" s="90"/>
      <c r="AA43" s="90"/>
      <c r="AB43" s="90"/>
      <c r="AC43" s="91"/>
      <c r="AD43" s="91"/>
      <c r="AE43" s="91"/>
      <c r="AF43" s="91"/>
      <c r="AG43" s="91"/>
      <c r="AH43" s="90"/>
      <c r="AI43" s="90"/>
      <c r="AJ43" s="90"/>
      <c r="AK43" s="90"/>
      <c r="AL43" s="90"/>
      <c r="AM43" s="90"/>
      <c r="AN43" s="90"/>
      <c r="AO43" s="90"/>
      <c r="AP43" s="90"/>
      <c r="AQ43" s="90"/>
      <c r="AR43" s="92"/>
      <c r="AS43" s="92"/>
      <c r="AT43" s="92"/>
      <c r="AU43" s="92"/>
      <c r="AV43" s="92"/>
      <c r="AW43" s="90"/>
      <c r="AX43" s="90"/>
      <c r="AY43" s="90"/>
      <c r="AZ43" s="90"/>
      <c r="BA43" s="90"/>
      <c r="BB43" s="90"/>
      <c r="BC43" s="90"/>
      <c r="BD43" s="90"/>
      <c r="BE43" s="90"/>
      <c r="BF43" s="90"/>
      <c r="BG43" s="93"/>
      <c r="BH43" s="93"/>
      <c r="BI43" s="93"/>
      <c r="BJ43" s="93"/>
      <c r="BK43" s="93"/>
      <c r="BL43" s="90"/>
      <c r="BM43" s="90"/>
      <c r="BN43" s="90"/>
      <c r="BO43" s="90"/>
      <c r="BP43" s="94"/>
      <c r="BQ43" s="65"/>
      <c r="BR43" s="65"/>
      <c r="BS43" s="65"/>
      <c r="BT43" s="65"/>
      <c r="BU43" s="65"/>
      <c r="BV43" s="65"/>
      <c r="BW43" s="65"/>
      <c r="BX43" s="65"/>
      <c r="BY43" s="65"/>
      <c r="BZ43" s="65"/>
      <c r="CA43" s="65"/>
      <c r="CB43" s="65"/>
      <c r="CC43" s="65"/>
      <c r="CD43" s="65"/>
      <c r="CE43" s="65"/>
    </row>
    <row r="44" ht="17.25" customHeight="1" outlineLevel="1">
      <c r="A44" s="65"/>
      <c r="B44" s="66">
        <v>43345.0</v>
      </c>
      <c r="C44" s="127" t="s">
        <v>71</v>
      </c>
      <c r="D44" s="67" t="s">
        <v>64</v>
      </c>
      <c r="E44" s="68"/>
      <c r="F44" s="68"/>
      <c r="G44" s="69">
        <f t="shared" si="4"/>
        <v>0</v>
      </c>
      <c r="H44" s="70"/>
      <c r="I44" s="85"/>
      <c r="J44" s="86"/>
      <c r="K44" s="87"/>
      <c r="L44" s="87"/>
      <c r="M44" s="90"/>
      <c r="N44" s="129"/>
      <c r="O44" s="129"/>
      <c r="P44" s="129"/>
      <c r="Q44" s="76"/>
      <c r="R44" s="129"/>
      <c r="S44" s="90"/>
      <c r="T44" s="90"/>
      <c r="U44" s="90"/>
      <c r="V44" s="90"/>
      <c r="W44" s="90"/>
      <c r="X44" s="90"/>
      <c r="Y44" s="90"/>
      <c r="Z44" s="90"/>
      <c r="AA44" s="90"/>
      <c r="AB44" s="90"/>
      <c r="AC44" s="91"/>
      <c r="AD44" s="91"/>
      <c r="AE44" s="91"/>
      <c r="AF44" s="91"/>
      <c r="AG44" s="91"/>
      <c r="AH44" s="90"/>
      <c r="AI44" s="90"/>
      <c r="AJ44" s="90"/>
      <c r="AK44" s="90"/>
      <c r="AL44" s="90"/>
      <c r="AM44" s="90"/>
      <c r="AN44" s="90"/>
      <c r="AO44" s="90"/>
      <c r="AP44" s="90"/>
      <c r="AQ44" s="90"/>
      <c r="AR44" s="92"/>
      <c r="AS44" s="92"/>
      <c r="AT44" s="92"/>
      <c r="AU44" s="92"/>
      <c r="AV44" s="92"/>
      <c r="AW44" s="90"/>
      <c r="AX44" s="90"/>
      <c r="AY44" s="90"/>
      <c r="AZ44" s="90"/>
      <c r="BA44" s="90"/>
      <c r="BB44" s="90"/>
      <c r="BC44" s="90"/>
      <c r="BD44" s="90"/>
      <c r="BE44" s="90"/>
      <c r="BF44" s="90"/>
      <c r="BG44" s="93"/>
      <c r="BH44" s="93"/>
      <c r="BI44" s="93"/>
      <c r="BJ44" s="93"/>
      <c r="BK44" s="93"/>
      <c r="BL44" s="90"/>
      <c r="BM44" s="90"/>
      <c r="BN44" s="90"/>
      <c r="BO44" s="90"/>
      <c r="BP44" s="94"/>
      <c r="BQ44" s="65"/>
      <c r="BR44" s="65"/>
      <c r="BS44" s="65"/>
      <c r="BT44" s="65"/>
      <c r="BU44" s="65"/>
      <c r="BV44" s="65"/>
      <c r="BW44" s="65"/>
      <c r="BX44" s="65"/>
      <c r="BY44" s="65"/>
      <c r="BZ44" s="65"/>
      <c r="CA44" s="65"/>
      <c r="CB44" s="65"/>
      <c r="CC44" s="65"/>
      <c r="CD44" s="65"/>
      <c r="CE44" s="65"/>
    </row>
    <row r="45" ht="17.25" customHeight="1" outlineLevel="1">
      <c r="A45" s="65"/>
      <c r="B45" s="66">
        <v>43375.0</v>
      </c>
      <c r="C45" s="127" t="s">
        <v>72</v>
      </c>
      <c r="D45" s="67" t="s">
        <v>64</v>
      </c>
      <c r="E45" s="68"/>
      <c r="F45" s="68"/>
      <c r="G45" s="69">
        <f t="shared" si="4"/>
        <v>0</v>
      </c>
      <c r="H45" s="70"/>
      <c r="I45" s="85"/>
      <c r="J45" s="86"/>
      <c r="K45" s="87"/>
      <c r="L45" s="87"/>
      <c r="M45" s="90"/>
      <c r="N45" s="129"/>
      <c r="O45" s="129"/>
      <c r="P45" s="129"/>
      <c r="Q45" s="76"/>
      <c r="R45" s="129"/>
      <c r="S45" s="90"/>
      <c r="T45" s="90"/>
      <c r="U45" s="90"/>
      <c r="V45" s="90"/>
      <c r="W45" s="90"/>
      <c r="X45" s="90"/>
      <c r="Y45" s="90"/>
      <c r="Z45" s="90"/>
      <c r="AA45" s="90"/>
      <c r="AB45" s="90"/>
      <c r="AC45" s="91"/>
      <c r="AD45" s="91"/>
      <c r="AE45" s="91"/>
      <c r="AF45" s="91"/>
      <c r="AG45" s="91"/>
      <c r="AH45" s="90"/>
      <c r="AI45" s="90"/>
      <c r="AJ45" s="90"/>
      <c r="AK45" s="90"/>
      <c r="AL45" s="90"/>
      <c r="AM45" s="90"/>
      <c r="AN45" s="90"/>
      <c r="AO45" s="90"/>
      <c r="AP45" s="90"/>
      <c r="AQ45" s="90"/>
      <c r="AR45" s="92"/>
      <c r="AS45" s="92"/>
      <c r="AT45" s="92"/>
      <c r="AU45" s="92"/>
      <c r="AV45" s="92"/>
      <c r="AW45" s="90"/>
      <c r="AX45" s="90"/>
      <c r="AY45" s="90"/>
      <c r="AZ45" s="90"/>
      <c r="BA45" s="90"/>
      <c r="BB45" s="90"/>
      <c r="BC45" s="90"/>
      <c r="BD45" s="90"/>
      <c r="BE45" s="90"/>
      <c r="BF45" s="90"/>
      <c r="BG45" s="93"/>
      <c r="BH45" s="93"/>
      <c r="BI45" s="93"/>
      <c r="BJ45" s="93"/>
      <c r="BK45" s="93"/>
      <c r="BL45" s="90"/>
      <c r="BM45" s="90"/>
      <c r="BN45" s="90"/>
      <c r="BO45" s="90"/>
      <c r="BP45" s="94"/>
      <c r="BQ45" s="65"/>
      <c r="BR45" s="65"/>
      <c r="BS45" s="65"/>
      <c r="BT45" s="65"/>
      <c r="BU45" s="65"/>
      <c r="BV45" s="65"/>
      <c r="BW45" s="65"/>
      <c r="BX45" s="65"/>
      <c r="BY45" s="65"/>
      <c r="BZ45" s="65"/>
      <c r="CA45" s="65"/>
      <c r="CB45" s="65"/>
      <c r="CC45" s="65"/>
      <c r="CD45" s="65"/>
      <c r="CE45" s="65"/>
    </row>
    <row r="46" ht="17.25" customHeight="1" outlineLevel="1">
      <c r="A46" s="65"/>
      <c r="B46" s="66">
        <v>43406.0</v>
      </c>
      <c r="C46" s="127" t="s">
        <v>73</v>
      </c>
      <c r="D46" s="67" t="s">
        <v>64</v>
      </c>
      <c r="E46" s="68"/>
      <c r="F46" s="68"/>
      <c r="G46" s="69">
        <f t="shared" si="4"/>
        <v>0</v>
      </c>
      <c r="H46" s="70"/>
      <c r="I46" s="85"/>
      <c r="J46" s="86"/>
      <c r="K46" s="87"/>
      <c r="L46" s="87"/>
      <c r="M46" s="90"/>
      <c r="N46" s="129"/>
      <c r="O46" s="129"/>
      <c r="P46" s="129"/>
      <c r="Q46" s="76"/>
      <c r="R46" s="129"/>
      <c r="S46" s="90"/>
      <c r="T46" s="90"/>
      <c r="U46" s="90"/>
      <c r="V46" s="90"/>
      <c r="W46" s="90"/>
      <c r="X46" s="90"/>
      <c r="Y46" s="90"/>
      <c r="Z46" s="90"/>
      <c r="AA46" s="90"/>
      <c r="AB46" s="90"/>
      <c r="AC46" s="91"/>
      <c r="AD46" s="91"/>
      <c r="AE46" s="91"/>
      <c r="AF46" s="91"/>
      <c r="AG46" s="91"/>
      <c r="AH46" s="90"/>
      <c r="AI46" s="90"/>
      <c r="AJ46" s="90"/>
      <c r="AK46" s="90"/>
      <c r="AL46" s="90"/>
      <c r="AM46" s="90"/>
      <c r="AN46" s="90"/>
      <c r="AO46" s="90"/>
      <c r="AP46" s="90"/>
      <c r="AQ46" s="90"/>
      <c r="AR46" s="92"/>
      <c r="AS46" s="92"/>
      <c r="AT46" s="92"/>
      <c r="AU46" s="92"/>
      <c r="AV46" s="92"/>
      <c r="AW46" s="90"/>
      <c r="AX46" s="90"/>
      <c r="AY46" s="90"/>
      <c r="AZ46" s="90"/>
      <c r="BA46" s="90"/>
      <c r="BB46" s="90"/>
      <c r="BC46" s="90"/>
      <c r="BD46" s="90"/>
      <c r="BE46" s="90"/>
      <c r="BF46" s="90"/>
      <c r="BG46" s="93"/>
      <c r="BH46" s="93"/>
      <c r="BI46" s="93"/>
      <c r="BJ46" s="93"/>
      <c r="BK46" s="93"/>
      <c r="BL46" s="90"/>
      <c r="BM46" s="90"/>
      <c r="BN46" s="90"/>
      <c r="BO46" s="90"/>
      <c r="BP46" s="94"/>
      <c r="BQ46" s="65"/>
      <c r="BR46" s="65"/>
      <c r="BS46" s="65"/>
      <c r="BT46" s="65"/>
      <c r="BU46" s="65"/>
      <c r="BV46" s="65"/>
      <c r="BW46" s="65"/>
      <c r="BX46" s="65"/>
      <c r="BY46" s="65"/>
      <c r="BZ46" s="65"/>
      <c r="CA46" s="65"/>
      <c r="CB46" s="65"/>
      <c r="CC46" s="65"/>
      <c r="CD46" s="65"/>
      <c r="CE46" s="65"/>
    </row>
    <row r="47" ht="17.25" customHeight="1" outlineLevel="1">
      <c r="A47" s="65"/>
      <c r="B47" s="66">
        <v>43436.0</v>
      </c>
      <c r="C47" s="127" t="s">
        <v>74</v>
      </c>
      <c r="D47" s="67" t="s">
        <v>64</v>
      </c>
      <c r="E47" s="68"/>
      <c r="F47" s="68"/>
      <c r="G47" s="69">
        <f t="shared" si="4"/>
        <v>0</v>
      </c>
      <c r="H47" s="70"/>
      <c r="I47" s="85"/>
      <c r="J47" s="86"/>
      <c r="K47" s="87"/>
      <c r="L47" s="87"/>
      <c r="M47" s="90"/>
      <c r="N47" s="129"/>
      <c r="O47" s="129"/>
      <c r="P47" s="129"/>
      <c r="Q47" s="76"/>
      <c r="R47" s="129"/>
      <c r="S47" s="90"/>
      <c r="T47" s="90"/>
      <c r="U47" s="90"/>
      <c r="V47" s="90"/>
      <c r="W47" s="90"/>
      <c r="X47" s="90"/>
      <c r="Y47" s="90"/>
      <c r="Z47" s="90"/>
      <c r="AA47" s="90"/>
      <c r="AB47" s="90"/>
      <c r="AC47" s="91"/>
      <c r="AD47" s="91"/>
      <c r="AE47" s="91"/>
      <c r="AF47" s="91"/>
      <c r="AG47" s="91"/>
      <c r="AH47" s="90"/>
      <c r="AI47" s="90"/>
      <c r="AJ47" s="90"/>
      <c r="AK47" s="90"/>
      <c r="AL47" s="90"/>
      <c r="AM47" s="90"/>
      <c r="AN47" s="90"/>
      <c r="AO47" s="90"/>
      <c r="AP47" s="90"/>
      <c r="AQ47" s="90"/>
      <c r="AR47" s="92"/>
      <c r="AS47" s="92"/>
      <c r="AT47" s="92"/>
      <c r="AU47" s="92"/>
      <c r="AV47" s="92"/>
      <c r="AW47" s="90"/>
      <c r="AX47" s="90"/>
      <c r="AY47" s="90"/>
      <c r="AZ47" s="90"/>
      <c r="BA47" s="90"/>
      <c r="BB47" s="90"/>
      <c r="BC47" s="90"/>
      <c r="BD47" s="90"/>
      <c r="BE47" s="90"/>
      <c r="BF47" s="90"/>
      <c r="BG47" s="93"/>
      <c r="BH47" s="93"/>
      <c r="BI47" s="93"/>
      <c r="BJ47" s="93"/>
      <c r="BK47" s="93"/>
      <c r="BL47" s="90"/>
      <c r="BM47" s="90"/>
      <c r="BN47" s="90"/>
      <c r="BO47" s="90"/>
      <c r="BP47" s="94"/>
      <c r="BQ47" s="65"/>
      <c r="BR47" s="65"/>
      <c r="BS47" s="65"/>
      <c r="BT47" s="65"/>
      <c r="BU47" s="65"/>
      <c r="BV47" s="65"/>
      <c r="BW47" s="65"/>
      <c r="BX47" s="65"/>
      <c r="BY47" s="65"/>
      <c r="BZ47" s="65"/>
      <c r="CA47" s="65"/>
      <c r="CB47" s="65"/>
      <c r="CC47" s="65"/>
      <c r="CD47" s="65"/>
      <c r="CE47" s="65"/>
    </row>
    <row r="48" ht="17.25" customHeight="1" outlineLevel="1">
      <c r="A48" s="65"/>
      <c r="B48" s="130" t="s">
        <v>75</v>
      </c>
      <c r="C48" s="127" t="s">
        <v>32</v>
      </c>
      <c r="D48" s="67" t="s">
        <v>76</v>
      </c>
      <c r="E48" s="68"/>
      <c r="F48" s="68"/>
      <c r="G48" s="69">
        <f t="shared" si="4"/>
        <v>0</v>
      </c>
      <c r="H48" s="70"/>
      <c r="I48" s="85"/>
      <c r="J48" s="86"/>
      <c r="K48" s="87"/>
      <c r="L48" s="87"/>
      <c r="M48" s="90"/>
      <c r="N48" s="129"/>
      <c r="O48" s="129"/>
      <c r="P48" s="129"/>
      <c r="Q48" s="76" t="s">
        <v>34</v>
      </c>
      <c r="R48" s="129"/>
      <c r="S48" s="90"/>
      <c r="T48" s="90"/>
      <c r="U48" s="90"/>
      <c r="V48" s="90"/>
      <c r="W48" s="90"/>
      <c r="X48" s="90"/>
      <c r="Y48" s="90"/>
      <c r="Z48" s="90"/>
      <c r="AA48" s="90"/>
      <c r="AB48" s="90"/>
      <c r="AC48" s="91"/>
      <c r="AD48" s="91"/>
      <c r="AE48" s="91"/>
      <c r="AF48" s="91"/>
      <c r="AG48" s="91"/>
      <c r="AH48" s="90"/>
      <c r="AI48" s="90"/>
      <c r="AJ48" s="90"/>
      <c r="AK48" s="90"/>
      <c r="AL48" s="90"/>
      <c r="AM48" s="90"/>
      <c r="AN48" s="90"/>
      <c r="AO48" s="90"/>
      <c r="AP48" s="90"/>
      <c r="AQ48" s="90"/>
      <c r="AR48" s="92"/>
      <c r="AS48" s="92"/>
      <c r="AT48" s="92"/>
      <c r="AU48" s="92"/>
      <c r="AV48" s="92"/>
      <c r="AW48" s="90"/>
      <c r="AX48" s="90"/>
      <c r="AY48" s="90"/>
      <c r="AZ48" s="90"/>
      <c r="BA48" s="90"/>
      <c r="BB48" s="90"/>
      <c r="BC48" s="90"/>
      <c r="BD48" s="90"/>
      <c r="BE48" s="90"/>
      <c r="BF48" s="90"/>
      <c r="BG48" s="93"/>
      <c r="BH48" s="93"/>
      <c r="BI48" s="93"/>
      <c r="BJ48" s="93"/>
      <c r="BK48" s="93"/>
      <c r="BL48" s="90"/>
      <c r="BM48" s="90"/>
      <c r="BN48" s="90"/>
      <c r="BO48" s="90"/>
      <c r="BP48" s="94"/>
      <c r="BQ48" s="65"/>
      <c r="BR48" s="65"/>
      <c r="BS48" s="65"/>
      <c r="BT48" s="65"/>
      <c r="BU48" s="65"/>
      <c r="BV48" s="65"/>
      <c r="BW48" s="65"/>
      <c r="BX48" s="65"/>
      <c r="BY48" s="65"/>
      <c r="BZ48" s="65"/>
      <c r="CA48" s="65"/>
      <c r="CB48" s="65"/>
      <c r="CC48" s="65"/>
      <c r="CD48" s="65"/>
      <c r="CE48" s="65"/>
    </row>
    <row r="49" ht="17.25" customHeight="1" outlineLevel="1">
      <c r="A49" s="65"/>
      <c r="B49" s="130" t="s">
        <v>77</v>
      </c>
      <c r="C49" s="67" t="s">
        <v>78</v>
      </c>
      <c r="D49" s="127" t="s">
        <v>79</v>
      </c>
      <c r="E49" s="68"/>
      <c r="F49" s="68"/>
      <c r="G49" s="69">
        <f t="shared" si="4"/>
        <v>0</v>
      </c>
      <c r="H49" s="70"/>
      <c r="I49" s="85"/>
      <c r="J49" s="86"/>
      <c r="K49" s="87"/>
      <c r="L49" s="87"/>
      <c r="M49" s="90"/>
      <c r="N49" s="76" t="s">
        <v>34</v>
      </c>
      <c r="O49" s="129"/>
      <c r="P49" s="129"/>
      <c r="Q49" s="129"/>
      <c r="R49" s="129"/>
      <c r="S49" s="90"/>
      <c r="T49" s="90"/>
      <c r="U49" s="90"/>
      <c r="V49" s="90"/>
      <c r="W49" s="90"/>
      <c r="X49" s="90"/>
      <c r="Y49" s="90"/>
      <c r="Z49" s="90"/>
      <c r="AA49" s="90"/>
      <c r="AB49" s="90"/>
      <c r="AC49" s="91"/>
      <c r="AD49" s="91"/>
      <c r="AE49" s="91"/>
      <c r="AF49" s="91"/>
      <c r="AG49" s="91"/>
      <c r="AH49" s="90"/>
      <c r="AI49" s="90"/>
      <c r="AJ49" s="90"/>
      <c r="AK49" s="90"/>
      <c r="AL49" s="90"/>
      <c r="AM49" s="90"/>
      <c r="AN49" s="90"/>
      <c r="AO49" s="90"/>
      <c r="AP49" s="90"/>
      <c r="AQ49" s="90"/>
      <c r="AR49" s="92"/>
      <c r="AS49" s="92"/>
      <c r="AT49" s="92"/>
      <c r="AU49" s="92"/>
      <c r="AV49" s="92"/>
      <c r="AW49" s="90"/>
      <c r="AX49" s="90"/>
      <c r="AY49" s="90"/>
      <c r="AZ49" s="90"/>
      <c r="BA49" s="90"/>
      <c r="BB49" s="90"/>
      <c r="BC49" s="90"/>
      <c r="BD49" s="90"/>
      <c r="BE49" s="90"/>
      <c r="BF49" s="90"/>
      <c r="BG49" s="93"/>
      <c r="BH49" s="93"/>
      <c r="BI49" s="93"/>
      <c r="BJ49" s="93"/>
      <c r="BK49" s="93"/>
      <c r="BL49" s="90"/>
      <c r="BM49" s="90"/>
      <c r="BN49" s="90"/>
      <c r="BO49" s="90"/>
      <c r="BP49" s="94"/>
      <c r="BQ49" s="65"/>
      <c r="BR49" s="65"/>
      <c r="BS49" s="65"/>
      <c r="BT49" s="65"/>
      <c r="BU49" s="65"/>
      <c r="BV49" s="65"/>
      <c r="BW49" s="65"/>
      <c r="BX49" s="65"/>
      <c r="BY49" s="65"/>
      <c r="BZ49" s="65"/>
      <c r="CA49" s="65"/>
      <c r="CB49" s="65"/>
      <c r="CC49" s="65"/>
      <c r="CD49" s="65"/>
      <c r="CE49" s="65"/>
    </row>
    <row r="50" ht="17.25" customHeight="1" outlineLevel="1">
      <c r="A50" s="65"/>
      <c r="B50" s="130" t="s">
        <v>80</v>
      </c>
      <c r="C50" s="101" t="s">
        <v>81</v>
      </c>
      <c r="D50" s="101" t="s">
        <v>82</v>
      </c>
      <c r="E50" s="102"/>
      <c r="F50" s="102"/>
      <c r="G50" s="69">
        <f t="shared" si="4"/>
        <v>0</v>
      </c>
      <c r="H50" s="70"/>
      <c r="I50" s="131"/>
      <c r="J50" s="132"/>
      <c r="K50" s="133"/>
      <c r="L50" s="133"/>
      <c r="M50" s="134"/>
      <c r="N50" s="135"/>
      <c r="O50" s="136"/>
      <c r="P50" s="136"/>
      <c r="Q50" s="136"/>
      <c r="R50" s="136"/>
      <c r="S50" s="134"/>
      <c r="T50" s="134"/>
      <c r="U50" s="134"/>
      <c r="V50" s="134"/>
      <c r="W50" s="134"/>
      <c r="X50" s="134"/>
      <c r="Y50" s="134"/>
      <c r="Z50" s="134"/>
      <c r="AA50" s="134"/>
      <c r="AB50" s="134"/>
      <c r="AC50" s="137"/>
      <c r="AD50" s="137"/>
      <c r="AE50" s="137"/>
      <c r="AF50" s="137"/>
      <c r="AG50" s="137"/>
      <c r="AH50" s="134"/>
      <c r="AI50" s="134"/>
      <c r="AJ50" s="134"/>
      <c r="AK50" s="134"/>
      <c r="AL50" s="134"/>
      <c r="AM50" s="134"/>
      <c r="AN50" s="134"/>
      <c r="AO50" s="134"/>
      <c r="AP50" s="134"/>
      <c r="AQ50" s="134"/>
      <c r="AR50" s="138"/>
      <c r="AS50" s="138"/>
      <c r="AT50" s="138"/>
      <c r="AU50" s="138"/>
      <c r="AV50" s="138"/>
      <c r="AW50" s="134"/>
      <c r="AX50" s="134"/>
      <c r="AY50" s="134"/>
      <c r="AZ50" s="134"/>
      <c r="BA50" s="134"/>
      <c r="BB50" s="134"/>
      <c r="BC50" s="134"/>
      <c r="BD50" s="134"/>
      <c r="BE50" s="134"/>
      <c r="BF50" s="134"/>
      <c r="BG50" s="139"/>
      <c r="BH50" s="139"/>
      <c r="BI50" s="139"/>
      <c r="BJ50" s="139"/>
      <c r="BK50" s="139"/>
      <c r="BL50" s="134"/>
      <c r="BM50" s="134"/>
      <c r="BN50" s="134"/>
      <c r="BO50" s="134"/>
      <c r="BP50" s="134"/>
      <c r="BQ50" s="65"/>
      <c r="BR50" s="65"/>
      <c r="BS50" s="65"/>
      <c r="BT50" s="65"/>
      <c r="BU50" s="65"/>
      <c r="BV50" s="65"/>
      <c r="BW50" s="65"/>
      <c r="BX50" s="65"/>
      <c r="BY50" s="65"/>
      <c r="BZ50" s="65"/>
      <c r="CA50" s="65"/>
      <c r="CB50" s="65"/>
      <c r="CC50" s="65"/>
      <c r="CD50" s="65"/>
      <c r="CE50" s="65"/>
    </row>
    <row r="51" ht="17.25" customHeight="1" outlineLevel="1">
      <c r="A51" s="65"/>
      <c r="B51" s="140" t="s">
        <v>83</v>
      </c>
      <c r="C51" s="101" t="s">
        <v>84</v>
      </c>
      <c r="D51" s="101"/>
      <c r="E51" s="102"/>
      <c r="F51" s="102"/>
      <c r="G51" s="103"/>
      <c r="H51" s="70"/>
      <c r="I51" s="131"/>
      <c r="J51" s="132"/>
      <c r="K51" s="133"/>
      <c r="L51" s="133"/>
      <c r="M51" s="134"/>
      <c r="N51" s="136"/>
      <c r="O51" s="136"/>
      <c r="P51" s="136"/>
      <c r="Q51" s="136"/>
      <c r="R51" s="136"/>
      <c r="S51" s="134"/>
      <c r="T51" s="134"/>
      <c r="U51" s="134"/>
      <c r="V51" s="134"/>
      <c r="W51" s="134"/>
      <c r="X51" s="134"/>
      <c r="Y51" s="134"/>
      <c r="Z51" s="134"/>
      <c r="AA51" s="134"/>
      <c r="AB51" s="134"/>
      <c r="AC51" s="137"/>
      <c r="AD51" s="137"/>
      <c r="AE51" s="137"/>
      <c r="AF51" s="137"/>
      <c r="AG51" s="137"/>
      <c r="AH51" s="134"/>
      <c r="AI51" s="134"/>
      <c r="AJ51" s="134"/>
      <c r="AK51" s="134"/>
      <c r="AL51" s="134"/>
      <c r="AM51" s="134"/>
      <c r="AN51" s="134"/>
      <c r="AO51" s="134"/>
      <c r="AP51" s="134"/>
      <c r="AQ51" s="134"/>
      <c r="AR51" s="138"/>
      <c r="AS51" s="138"/>
      <c r="AT51" s="138"/>
      <c r="AU51" s="138"/>
      <c r="AV51" s="138"/>
      <c r="AW51" s="134"/>
      <c r="AX51" s="134"/>
      <c r="AY51" s="134"/>
      <c r="AZ51" s="134"/>
      <c r="BA51" s="134"/>
      <c r="BB51" s="134"/>
      <c r="BC51" s="134"/>
      <c r="BD51" s="134"/>
      <c r="BE51" s="134"/>
      <c r="BF51" s="134"/>
      <c r="BG51" s="139"/>
      <c r="BH51" s="139"/>
      <c r="BI51" s="139"/>
      <c r="BJ51" s="139"/>
      <c r="BK51" s="139"/>
      <c r="BL51" s="134"/>
      <c r="BM51" s="134"/>
      <c r="BN51" s="134"/>
      <c r="BO51" s="134"/>
      <c r="BP51" s="134"/>
      <c r="BQ51" s="65"/>
      <c r="BR51" s="65"/>
      <c r="BS51" s="65"/>
      <c r="BT51" s="65"/>
      <c r="BU51" s="65"/>
      <c r="BV51" s="65"/>
      <c r="BW51" s="65"/>
      <c r="BX51" s="65"/>
      <c r="BY51" s="65"/>
      <c r="BZ51" s="65"/>
      <c r="CA51" s="65"/>
      <c r="CB51" s="65"/>
      <c r="CC51" s="65"/>
      <c r="CD51" s="65"/>
      <c r="CE51" s="65"/>
    </row>
    <row r="52" ht="17.25" customHeight="1" outlineLevel="1">
      <c r="A52" s="65"/>
      <c r="B52" s="141"/>
      <c r="C52" s="101"/>
      <c r="D52" s="101"/>
      <c r="E52" s="102"/>
      <c r="F52" s="102"/>
      <c r="G52" s="103"/>
      <c r="H52" s="104"/>
      <c r="I52" s="131"/>
      <c r="J52" s="132"/>
      <c r="K52" s="133"/>
      <c r="L52" s="133"/>
      <c r="M52" s="134"/>
      <c r="N52" s="136"/>
      <c r="O52" s="136"/>
      <c r="P52" s="136"/>
      <c r="Q52" s="136"/>
      <c r="R52" s="136"/>
      <c r="S52" s="134"/>
      <c r="T52" s="134"/>
      <c r="U52" s="134"/>
      <c r="V52" s="134"/>
      <c r="W52" s="134"/>
      <c r="X52" s="134"/>
      <c r="Y52" s="134"/>
      <c r="Z52" s="134"/>
      <c r="AA52" s="134"/>
      <c r="AB52" s="134"/>
      <c r="AC52" s="137"/>
      <c r="AD52" s="137"/>
      <c r="AE52" s="137"/>
      <c r="AF52" s="137"/>
      <c r="AG52" s="137"/>
      <c r="AH52" s="134"/>
      <c r="AI52" s="134"/>
      <c r="AJ52" s="134"/>
      <c r="AK52" s="134"/>
      <c r="AL52" s="134"/>
      <c r="AM52" s="134"/>
      <c r="AN52" s="134"/>
      <c r="AO52" s="134"/>
      <c r="AP52" s="134"/>
      <c r="AQ52" s="134"/>
      <c r="AR52" s="138"/>
      <c r="AS52" s="138"/>
      <c r="AT52" s="138"/>
      <c r="AU52" s="138"/>
      <c r="AV52" s="138"/>
      <c r="AW52" s="134"/>
      <c r="AX52" s="134"/>
      <c r="AY52" s="134"/>
      <c r="AZ52" s="134"/>
      <c r="BA52" s="134"/>
      <c r="BB52" s="134"/>
      <c r="BC52" s="134"/>
      <c r="BD52" s="134"/>
      <c r="BE52" s="134"/>
      <c r="BF52" s="134"/>
      <c r="BG52" s="139"/>
      <c r="BH52" s="139"/>
      <c r="BI52" s="139"/>
      <c r="BJ52" s="139"/>
      <c r="BK52" s="139"/>
      <c r="BL52" s="134"/>
      <c r="BM52" s="134"/>
      <c r="BN52" s="134"/>
      <c r="BO52" s="134"/>
      <c r="BP52" s="134"/>
      <c r="BQ52" s="65"/>
      <c r="BR52" s="65"/>
      <c r="BS52" s="65"/>
      <c r="BT52" s="65"/>
      <c r="BU52" s="65"/>
      <c r="BV52" s="65"/>
      <c r="BW52" s="65"/>
      <c r="BX52" s="65"/>
      <c r="BY52" s="65"/>
      <c r="BZ52" s="65"/>
      <c r="CA52" s="65"/>
      <c r="CB52" s="65"/>
      <c r="CC52" s="65"/>
      <c r="CD52" s="65"/>
      <c r="CE52" s="65"/>
    </row>
    <row r="53" ht="21.0" customHeight="1">
      <c r="A53" s="34"/>
      <c r="B53" s="59">
        <v>3.0</v>
      </c>
      <c r="C53" s="60" t="s">
        <v>85</v>
      </c>
      <c r="D53" s="61"/>
      <c r="E53" s="122"/>
      <c r="F53" s="122"/>
      <c r="G53" s="61"/>
      <c r="H53" s="61"/>
      <c r="I53" s="123"/>
      <c r="J53" s="124"/>
      <c r="K53" s="125"/>
      <c r="L53" s="125"/>
      <c r="M53" s="126"/>
      <c r="N53" s="123"/>
      <c r="O53" s="126"/>
      <c r="P53" s="123"/>
      <c r="Q53" s="126"/>
      <c r="R53" s="126"/>
      <c r="S53" s="126"/>
      <c r="T53" s="126"/>
      <c r="U53" s="126"/>
      <c r="V53" s="126"/>
      <c r="W53" s="126"/>
      <c r="X53" s="126"/>
      <c r="Y53" s="126"/>
      <c r="Z53" s="126"/>
      <c r="AA53" s="126"/>
      <c r="AB53" s="126"/>
      <c r="AC53" s="126"/>
      <c r="AD53" s="126"/>
      <c r="AE53" s="126"/>
      <c r="AF53" s="126"/>
      <c r="AG53" s="126"/>
      <c r="AH53" s="126"/>
      <c r="AI53" s="126"/>
      <c r="AJ53" s="126"/>
      <c r="AK53" s="126"/>
      <c r="AL53" s="126"/>
      <c r="AM53" s="126"/>
      <c r="AN53" s="126"/>
      <c r="AO53" s="126"/>
      <c r="AP53" s="126"/>
      <c r="AQ53" s="126"/>
      <c r="AR53" s="126"/>
      <c r="AS53" s="126"/>
      <c r="AT53" s="126"/>
      <c r="AU53" s="126"/>
      <c r="AV53" s="126"/>
      <c r="AW53" s="126"/>
      <c r="AX53" s="126"/>
      <c r="AY53" s="126"/>
      <c r="AZ53" s="126"/>
      <c r="BA53" s="126"/>
      <c r="BB53" s="126"/>
      <c r="BC53" s="126"/>
      <c r="BD53" s="126"/>
      <c r="BE53" s="126"/>
      <c r="BF53" s="126"/>
      <c r="BG53" s="126"/>
      <c r="BH53" s="126"/>
      <c r="BI53" s="126"/>
      <c r="BJ53" s="126"/>
      <c r="BK53" s="126"/>
      <c r="BL53" s="126"/>
      <c r="BM53" s="126"/>
      <c r="BN53" s="126"/>
      <c r="BO53" s="126"/>
      <c r="BP53" s="126"/>
      <c r="BQ53" s="34"/>
      <c r="BR53" s="34"/>
      <c r="BS53" s="34"/>
      <c r="BT53" s="34"/>
      <c r="BU53" s="34"/>
      <c r="BV53" s="34"/>
      <c r="BW53" s="34"/>
      <c r="BX53" s="34"/>
      <c r="BY53" s="34"/>
      <c r="BZ53" s="34"/>
      <c r="CA53" s="34"/>
      <c r="CB53" s="34"/>
      <c r="CC53" s="34"/>
      <c r="CD53" s="34"/>
      <c r="CE53" s="34"/>
    </row>
    <row r="54" ht="17.25" customHeight="1" outlineLevel="1">
      <c r="A54" s="65"/>
      <c r="B54" s="142" t="s">
        <v>86</v>
      </c>
      <c r="C54" s="67" t="s">
        <v>87</v>
      </c>
      <c r="D54" s="67"/>
      <c r="E54" s="68"/>
      <c r="F54" s="68"/>
      <c r="G54" s="69">
        <f t="shared" ref="G54:G64" si="5">DAYS360(E54,F54)</f>
        <v>0</v>
      </c>
      <c r="H54" s="70"/>
      <c r="I54" s="71"/>
      <c r="J54" s="72"/>
      <c r="K54" s="128"/>
      <c r="L54" s="128"/>
      <c r="M54" s="128"/>
      <c r="N54" s="129"/>
      <c r="O54" s="129"/>
      <c r="P54" s="129"/>
      <c r="Q54" s="129"/>
      <c r="R54" s="129"/>
      <c r="S54" s="79"/>
      <c r="T54" s="79"/>
      <c r="U54" s="79"/>
      <c r="V54" s="79"/>
      <c r="W54" s="79"/>
      <c r="X54" s="79"/>
      <c r="Y54" s="79"/>
      <c r="Z54" s="79"/>
      <c r="AA54" s="79"/>
      <c r="AB54" s="79"/>
      <c r="AC54" s="80"/>
      <c r="AD54" s="80"/>
      <c r="AE54" s="80"/>
      <c r="AF54" s="80"/>
      <c r="AG54" s="80"/>
      <c r="AH54" s="79"/>
      <c r="AI54" s="79"/>
      <c r="AJ54" s="79"/>
      <c r="AK54" s="79"/>
      <c r="AL54" s="79"/>
      <c r="AM54" s="79"/>
      <c r="AN54" s="79"/>
      <c r="AO54" s="79"/>
      <c r="AP54" s="79"/>
      <c r="AQ54" s="79"/>
      <c r="AR54" s="81"/>
      <c r="AS54" s="81"/>
      <c r="AT54" s="81"/>
      <c r="AU54" s="81"/>
      <c r="AV54" s="81"/>
      <c r="AW54" s="79"/>
      <c r="AX54" s="79"/>
      <c r="AY54" s="79"/>
      <c r="AZ54" s="79"/>
      <c r="BA54" s="79"/>
      <c r="BB54" s="79"/>
      <c r="BC54" s="79"/>
      <c r="BD54" s="79"/>
      <c r="BE54" s="79"/>
      <c r="BF54" s="79"/>
      <c r="BG54" s="82"/>
      <c r="BH54" s="82"/>
      <c r="BI54" s="82"/>
      <c r="BJ54" s="82"/>
      <c r="BK54" s="82"/>
      <c r="BL54" s="79"/>
      <c r="BM54" s="79"/>
      <c r="BN54" s="79"/>
      <c r="BO54" s="79"/>
      <c r="BP54" s="83"/>
      <c r="BQ54" s="65"/>
      <c r="BR54" s="65"/>
      <c r="BS54" s="65"/>
      <c r="BT54" s="65"/>
      <c r="BU54" s="65"/>
      <c r="BV54" s="65"/>
      <c r="BW54" s="65"/>
      <c r="BX54" s="65"/>
      <c r="BY54" s="65"/>
      <c r="BZ54" s="65"/>
      <c r="CA54" s="65"/>
      <c r="CB54" s="65"/>
      <c r="CC54" s="65"/>
      <c r="CD54" s="65"/>
      <c r="CE54" s="65"/>
    </row>
    <row r="55" ht="17.25" customHeight="1" outlineLevel="1">
      <c r="A55" s="65"/>
      <c r="B55" s="143" t="s">
        <v>88</v>
      </c>
      <c r="C55" s="67" t="s">
        <v>89</v>
      </c>
      <c r="D55" s="67"/>
      <c r="E55" s="68"/>
      <c r="F55" s="68"/>
      <c r="G55" s="69">
        <f t="shared" si="5"/>
        <v>0</v>
      </c>
      <c r="H55" s="70"/>
      <c r="I55" s="85"/>
      <c r="J55" s="86"/>
      <c r="K55" s="87"/>
      <c r="L55" s="87"/>
      <c r="M55" s="90"/>
      <c r="N55" s="129"/>
      <c r="O55" s="129"/>
      <c r="P55" s="129"/>
      <c r="Q55" s="129"/>
      <c r="R55" s="129"/>
      <c r="S55" s="90"/>
      <c r="T55" s="90"/>
      <c r="U55" s="90"/>
      <c r="V55" s="90"/>
      <c r="W55" s="90"/>
      <c r="X55" s="90"/>
      <c r="Y55" s="90"/>
      <c r="Z55" s="90"/>
      <c r="AA55" s="90"/>
      <c r="AB55" s="90"/>
      <c r="AC55" s="91"/>
      <c r="AD55" s="91"/>
      <c r="AE55" s="91"/>
      <c r="AF55" s="91"/>
      <c r="AG55" s="91"/>
      <c r="AH55" s="90"/>
      <c r="AI55" s="90"/>
      <c r="AJ55" s="90"/>
      <c r="AK55" s="90"/>
      <c r="AL55" s="90"/>
      <c r="AM55" s="90"/>
      <c r="AN55" s="90"/>
      <c r="AO55" s="90"/>
      <c r="AP55" s="90"/>
      <c r="AQ55" s="90"/>
      <c r="AR55" s="92"/>
      <c r="AS55" s="92"/>
      <c r="AT55" s="92"/>
      <c r="AU55" s="92"/>
      <c r="AV55" s="92"/>
      <c r="AW55" s="90"/>
      <c r="AX55" s="90"/>
      <c r="AY55" s="90"/>
      <c r="AZ55" s="90"/>
      <c r="BA55" s="90"/>
      <c r="BB55" s="90"/>
      <c r="BC55" s="90"/>
      <c r="BD55" s="90"/>
      <c r="BE55" s="90"/>
      <c r="BF55" s="90"/>
      <c r="BG55" s="93"/>
      <c r="BH55" s="93"/>
      <c r="BI55" s="93"/>
      <c r="BJ55" s="93"/>
      <c r="BK55" s="93"/>
      <c r="BL55" s="90"/>
      <c r="BM55" s="90"/>
      <c r="BN55" s="90"/>
      <c r="BO55" s="90"/>
      <c r="BP55" s="94"/>
      <c r="BQ55" s="65"/>
      <c r="BR55" s="65"/>
      <c r="BS55" s="65"/>
      <c r="BT55" s="65"/>
      <c r="BU55" s="65"/>
      <c r="BV55" s="65"/>
      <c r="BW55" s="65"/>
      <c r="BX55" s="65"/>
      <c r="BY55" s="65"/>
      <c r="BZ55" s="65"/>
      <c r="CA55" s="65"/>
      <c r="CB55" s="65"/>
      <c r="CC55" s="65"/>
      <c r="CD55" s="65"/>
      <c r="CE55" s="65"/>
    </row>
    <row r="56" ht="17.25" customHeight="1" outlineLevel="1">
      <c r="A56" s="65"/>
      <c r="B56" s="142" t="s">
        <v>90</v>
      </c>
      <c r="C56" s="67" t="s">
        <v>91</v>
      </c>
      <c r="D56" s="67"/>
      <c r="E56" s="68"/>
      <c r="F56" s="68"/>
      <c r="G56" s="69">
        <f t="shared" si="5"/>
        <v>0</v>
      </c>
      <c r="H56" s="70"/>
      <c r="I56" s="85"/>
      <c r="J56" s="86"/>
      <c r="K56" s="87"/>
      <c r="L56" s="87"/>
      <c r="M56" s="90"/>
      <c r="N56" s="129"/>
      <c r="O56" s="129"/>
      <c r="P56" s="129"/>
      <c r="Q56" s="129"/>
      <c r="R56" s="129"/>
      <c r="S56" s="128"/>
      <c r="T56" s="128"/>
      <c r="U56" s="128"/>
      <c r="V56" s="128"/>
      <c r="W56" s="90"/>
      <c r="X56" s="90"/>
      <c r="Y56" s="90"/>
      <c r="Z56" s="90"/>
      <c r="AA56" s="90"/>
      <c r="AB56" s="90"/>
      <c r="AC56" s="91"/>
      <c r="AD56" s="91"/>
      <c r="AE56" s="91"/>
      <c r="AF56" s="91"/>
      <c r="AG56" s="91"/>
      <c r="AH56" s="90"/>
      <c r="AI56" s="90"/>
      <c r="AJ56" s="90"/>
      <c r="AK56" s="90"/>
      <c r="AL56" s="90"/>
      <c r="AM56" s="90"/>
      <c r="AN56" s="90"/>
      <c r="AO56" s="90"/>
      <c r="AP56" s="90"/>
      <c r="AQ56" s="90"/>
      <c r="AR56" s="92"/>
      <c r="AS56" s="92"/>
      <c r="AT56" s="92"/>
      <c r="AU56" s="92"/>
      <c r="AV56" s="92"/>
      <c r="AW56" s="90"/>
      <c r="AX56" s="90"/>
      <c r="AY56" s="90"/>
      <c r="AZ56" s="90"/>
      <c r="BA56" s="90"/>
      <c r="BB56" s="90"/>
      <c r="BC56" s="90"/>
      <c r="BD56" s="90"/>
      <c r="BE56" s="90"/>
      <c r="BF56" s="90"/>
      <c r="BG56" s="93"/>
      <c r="BH56" s="93"/>
      <c r="BI56" s="93"/>
      <c r="BJ56" s="93"/>
      <c r="BK56" s="93"/>
      <c r="BL56" s="90"/>
      <c r="BM56" s="90"/>
      <c r="BN56" s="90"/>
      <c r="BO56" s="90"/>
      <c r="BP56" s="94"/>
      <c r="BQ56" s="65"/>
      <c r="BR56" s="65"/>
      <c r="BS56" s="65"/>
      <c r="BT56" s="65"/>
      <c r="BU56" s="65"/>
      <c r="BV56" s="65"/>
      <c r="BW56" s="65"/>
      <c r="BX56" s="65"/>
      <c r="BY56" s="65"/>
      <c r="BZ56" s="65"/>
      <c r="CA56" s="65"/>
      <c r="CB56" s="65"/>
      <c r="CC56" s="65"/>
      <c r="CD56" s="65"/>
      <c r="CE56" s="65"/>
    </row>
    <row r="57" ht="17.25" customHeight="1" outlineLevel="1">
      <c r="A57" s="65"/>
      <c r="B57" s="143" t="s">
        <v>92</v>
      </c>
      <c r="C57" s="67" t="s">
        <v>93</v>
      </c>
      <c r="D57" s="67"/>
      <c r="E57" s="68"/>
      <c r="F57" s="68"/>
      <c r="G57" s="69">
        <f t="shared" si="5"/>
        <v>0</v>
      </c>
      <c r="H57" s="70"/>
      <c r="I57" s="85"/>
      <c r="J57" s="86"/>
      <c r="K57" s="87"/>
      <c r="L57" s="87"/>
      <c r="M57" s="90"/>
      <c r="N57" s="129"/>
      <c r="O57" s="129"/>
      <c r="P57" s="129"/>
      <c r="Q57" s="129"/>
      <c r="R57" s="129"/>
      <c r="S57" s="128"/>
      <c r="T57" s="128"/>
      <c r="U57" s="128"/>
      <c r="V57" s="128"/>
      <c r="W57" s="90"/>
      <c r="X57" s="90"/>
      <c r="Y57" s="90"/>
      <c r="Z57" s="90"/>
      <c r="AA57" s="90"/>
      <c r="AB57" s="90"/>
      <c r="AC57" s="91"/>
      <c r="AD57" s="91"/>
      <c r="AE57" s="91"/>
      <c r="AF57" s="91"/>
      <c r="AG57" s="91"/>
      <c r="AH57" s="90"/>
      <c r="AI57" s="90"/>
      <c r="AJ57" s="90"/>
      <c r="AK57" s="90"/>
      <c r="AL57" s="90"/>
      <c r="AM57" s="90"/>
      <c r="AN57" s="90"/>
      <c r="AO57" s="90"/>
      <c r="AP57" s="90"/>
      <c r="AQ57" s="90"/>
      <c r="AR57" s="92"/>
      <c r="AS57" s="92"/>
      <c r="AT57" s="92"/>
      <c r="AU57" s="92"/>
      <c r="AV57" s="92"/>
      <c r="AW57" s="90"/>
      <c r="AX57" s="90"/>
      <c r="AY57" s="90"/>
      <c r="AZ57" s="90"/>
      <c r="BA57" s="90"/>
      <c r="BB57" s="90"/>
      <c r="BC57" s="90"/>
      <c r="BD57" s="90"/>
      <c r="BE57" s="90"/>
      <c r="BF57" s="90"/>
      <c r="BG57" s="93"/>
      <c r="BH57" s="93"/>
      <c r="BI57" s="93"/>
      <c r="BJ57" s="93"/>
      <c r="BK57" s="93"/>
      <c r="BL57" s="90"/>
      <c r="BM57" s="90"/>
      <c r="BN57" s="90"/>
      <c r="BO57" s="90"/>
      <c r="BP57" s="94"/>
      <c r="BQ57" s="65"/>
      <c r="BR57" s="65"/>
      <c r="BS57" s="65"/>
      <c r="BT57" s="65"/>
      <c r="BU57" s="65"/>
      <c r="BV57" s="65"/>
      <c r="BW57" s="65"/>
      <c r="BX57" s="65"/>
      <c r="BY57" s="65"/>
      <c r="BZ57" s="65"/>
      <c r="CA57" s="65"/>
      <c r="CB57" s="65"/>
      <c r="CC57" s="65"/>
      <c r="CD57" s="65"/>
      <c r="CE57" s="65"/>
    </row>
    <row r="58" ht="17.25" customHeight="1" outlineLevel="1">
      <c r="A58" s="65"/>
      <c r="B58" s="142" t="s">
        <v>94</v>
      </c>
      <c r="C58" s="67" t="s">
        <v>95</v>
      </c>
      <c r="D58" s="67"/>
      <c r="E58" s="68"/>
      <c r="F58" s="68"/>
      <c r="G58" s="69">
        <f t="shared" si="5"/>
        <v>0</v>
      </c>
      <c r="H58" s="97"/>
      <c r="I58" s="85"/>
      <c r="J58" s="86"/>
      <c r="K58" s="87"/>
      <c r="L58" s="87"/>
      <c r="M58" s="90"/>
      <c r="N58" s="129"/>
      <c r="O58" s="129"/>
      <c r="P58" s="129"/>
      <c r="Q58" s="129"/>
      <c r="R58" s="129"/>
      <c r="S58" s="128"/>
      <c r="T58" s="128"/>
      <c r="U58" s="128"/>
      <c r="V58" s="128"/>
      <c r="W58" s="90"/>
      <c r="X58" s="90"/>
      <c r="Y58" s="90"/>
      <c r="Z58" s="90"/>
      <c r="AA58" s="90"/>
      <c r="AB58" s="90"/>
      <c r="AC58" s="91"/>
      <c r="AD58" s="91"/>
      <c r="AE58" s="91"/>
      <c r="AF58" s="91"/>
      <c r="AG58" s="91"/>
      <c r="AH58" s="90"/>
      <c r="AI58" s="90"/>
      <c r="AJ58" s="90"/>
      <c r="AK58" s="90"/>
      <c r="AL58" s="90"/>
      <c r="AM58" s="90"/>
      <c r="AN58" s="90"/>
      <c r="AO58" s="90"/>
      <c r="AP58" s="90"/>
      <c r="AQ58" s="90"/>
      <c r="AR58" s="92"/>
      <c r="AS58" s="92"/>
      <c r="AT58" s="92"/>
      <c r="AU58" s="92"/>
      <c r="AV58" s="92"/>
      <c r="AW58" s="90"/>
      <c r="AX58" s="90"/>
      <c r="AY58" s="90"/>
      <c r="AZ58" s="90"/>
      <c r="BA58" s="90"/>
      <c r="BB58" s="90"/>
      <c r="BC58" s="90"/>
      <c r="BD58" s="90"/>
      <c r="BE58" s="90"/>
      <c r="BF58" s="90"/>
      <c r="BG58" s="93"/>
      <c r="BH58" s="93"/>
      <c r="BI58" s="93"/>
      <c r="BJ58" s="93"/>
      <c r="BK58" s="93"/>
      <c r="BL58" s="90"/>
      <c r="BM58" s="90"/>
      <c r="BN58" s="90"/>
      <c r="BO58" s="90"/>
      <c r="BP58" s="94"/>
      <c r="BQ58" s="65"/>
      <c r="BR58" s="65"/>
      <c r="BS58" s="65"/>
      <c r="BT58" s="65"/>
      <c r="BU58" s="65"/>
      <c r="BV58" s="65"/>
      <c r="BW58" s="65"/>
      <c r="BX58" s="65"/>
      <c r="BY58" s="65"/>
      <c r="BZ58" s="65"/>
      <c r="CA58" s="65"/>
      <c r="CB58" s="65"/>
      <c r="CC58" s="65"/>
      <c r="CD58" s="65"/>
      <c r="CE58" s="65"/>
    </row>
    <row r="59" ht="17.25" customHeight="1" outlineLevel="1">
      <c r="A59" s="65"/>
      <c r="B59" s="143" t="s">
        <v>96</v>
      </c>
      <c r="C59" s="67"/>
      <c r="D59" s="67"/>
      <c r="E59" s="68"/>
      <c r="F59" s="68"/>
      <c r="G59" s="69">
        <f t="shared" si="5"/>
        <v>0</v>
      </c>
      <c r="H59" s="97"/>
      <c r="I59" s="85"/>
      <c r="J59" s="86"/>
      <c r="K59" s="87"/>
      <c r="L59" s="87"/>
      <c r="M59" s="90"/>
      <c r="N59" s="129"/>
      <c r="O59" s="129"/>
      <c r="P59" s="129"/>
      <c r="Q59" s="129"/>
      <c r="R59" s="129"/>
      <c r="S59" s="128"/>
      <c r="T59" s="128"/>
      <c r="U59" s="128"/>
      <c r="V59" s="128"/>
      <c r="W59" s="90"/>
      <c r="X59" s="90"/>
      <c r="Y59" s="90"/>
      <c r="Z59" s="90"/>
      <c r="AA59" s="90"/>
      <c r="AB59" s="90"/>
      <c r="AC59" s="91"/>
      <c r="AD59" s="91"/>
      <c r="AE59" s="91"/>
      <c r="AF59" s="91"/>
      <c r="AG59" s="91"/>
      <c r="AH59" s="90"/>
      <c r="AI59" s="90"/>
      <c r="AJ59" s="90"/>
      <c r="AK59" s="90"/>
      <c r="AL59" s="90"/>
      <c r="AM59" s="90"/>
      <c r="AN59" s="90"/>
      <c r="AO59" s="90"/>
      <c r="AP59" s="90"/>
      <c r="AQ59" s="90"/>
      <c r="AR59" s="92"/>
      <c r="AS59" s="92"/>
      <c r="AT59" s="92"/>
      <c r="AU59" s="92"/>
      <c r="AV59" s="92"/>
      <c r="AW59" s="90"/>
      <c r="AX59" s="90"/>
      <c r="AY59" s="90"/>
      <c r="AZ59" s="90"/>
      <c r="BA59" s="90"/>
      <c r="BB59" s="90"/>
      <c r="BC59" s="90"/>
      <c r="BD59" s="90"/>
      <c r="BE59" s="90"/>
      <c r="BF59" s="90"/>
      <c r="BG59" s="93"/>
      <c r="BH59" s="93"/>
      <c r="BI59" s="93"/>
      <c r="BJ59" s="93"/>
      <c r="BK59" s="93"/>
      <c r="BL59" s="90"/>
      <c r="BM59" s="90"/>
      <c r="BN59" s="90"/>
      <c r="BO59" s="90"/>
      <c r="BP59" s="94"/>
      <c r="BQ59" s="65"/>
      <c r="BR59" s="65"/>
      <c r="BS59" s="65"/>
      <c r="BT59" s="65"/>
      <c r="BU59" s="65"/>
      <c r="BV59" s="65"/>
      <c r="BW59" s="65"/>
      <c r="BX59" s="65"/>
      <c r="BY59" s="65"/>
      <c r="BZ59" s="65"/>
      <c r="CA59" s="65"/>
      <c r="CB59" s="65"/>
      <c r="CC59" s="65"/>
      <c r="CD59" s="65"/>
      <c r="CE59" s="65"/>
    </row>
    <row r="60" ht="17.25" customHeight="1" outlineLevel="1">
      <c r="A60" s="65"/>
      <c r="B60" s="142" t="s">
        <v>97</v>
      </c>
      <c r="C60" s="67"/>
      <c r="D60" s="67"/>
      <c r="E60" s="68"/>
      <c r="F60" s="68"/>
      <c r="G60" s="69">
        <f t="shared" si="5"/>
        <v>0</v>
      </c>
      <c r="H60" s="97"/>
      <c r="I60" s="85"/>
      <c r="J60" s="86"/>
      <c r="K60" s="87"/>
      <c r="L60" s="87"/>
      <c r="M60" s="90"/>
      <c r="N60" s="129"/>
      <c r="O60" s="129"/>
      <c r="P60" s="129"/>
      <c r="Q60" s="129"/>
      <c r="R60" s="129"/>
      <c r="S60" s="128"/>
      <c r="T60" s="128"/>
      <c r="U60" s="128"/>
      <c r="V60" s="128"/>
      <c r="W60" s="90"/>
      <c r="X60" s="90"/>
      <c r="Y60" s="90"/>
      <c r="Z60" s="90"/>
      <c r="AA60" s="90"/>
      <c r="AB60" s="90"/>
      <c r="AC60" s="91"/>
      <c r="AD60" s="91"/>
      <c r="AE60" s="91"/>
      <c r="AF60" s="91"/>
      <c r="AG60" s="91"/>
      <c r="AH60" s="90"/>
      <c r="AI60" s="90"/>
      <c r="AJ60" s="90"/>
      <c r="AK60" s="90"/>
      <c r="AL60" s="90"/>
      <c r="AM60" s="90"/>
      <c r="AN60" s="90"/>
      <c r="AO60" s="90"/>
      <c r="AP60" s="90"/>
      <c r="AQ60" s="90"/>
      <c r="AR60" s="92"/>
      <c r="AS60" s="92"/>
      <c r="AT60" s="92"/>
      <c r="AU60" s="92"/>
      <c r="AV60" s="92"/>
      <c r="AW60" s="90"/>
      <c r="AX60" s="90"/>
      <c r="AY60" s="90"/>
      <c r="AZ60" s="90"/>
      <c r="BA60" s="90"/>
      <c r="BB60" s="90"/>
      <c r="BC60" s="90"/>
      <c r="BD60" s="90"/>
      <c r="BE60" s="90"/>
      <c r="BF60" s="90"/>
      <c r="BG60" s="93"/>
      <c r="BH60" s="93"/>
      <c r="BI60" s="93"/>
      <c r="BJ60" s="93"/>
      <c r="BK60" s="93"/>
      <c r="BL60" s="90"/>
      <c r="BM60" s="90"/>
      <c r="BN60" s="90"/>
      <c r="BO60" s="90"/>
      <c r="BP60" s="94"/>
      <c r="BQ60" s="65"/>
      <c r="BR60" s="65"/>
      <c r="BS60" s="65"/>
      <c r="BT60" s="65"/>
      <c r="BU60" s="65"/>
      <c r="BV60" s="65"/>
      <c r="BW60" s="65"/>
      <c r="BX60" s="65"/>
      <c r="BY60" s="65"/>
      <c r="BZ60" s="65"/>
      <c r="CA60" s="65"/>
      <c r="CB60" s="65"/>
      <c r="CC60" s="65"/>
      <c r="CD60" s="65"/>
      <c r="CE60" s="65"/>
    </row>
    <row r="61" ht="17.25" customHeight="1" outlineLevel="1">
      <c r="A61" s="65"/>
      <c r="B61" s="143" t="s">
        <v>98</v>
      </c>
      <c r="C61" s="67"/>
      <c r="D61" s="67"/>
      <c r="E61" s="68"/>
      <c r="F61" s="68"/>
      <c r="G61" s="69">
        <f t="shared" si="5"/>
        <v>0</v>
      </c>
      <c r="H61" s="97"/>
      <c r="I61" s="85"/>
      <c r="J61" s="86"/>
      <c r="K61" s="87"/>
      <c r="L61" s="87"/>
      <c r="M61" s="90"/>
      <c r="N61" s="129"/>
      <c r="O61" s="129"/>
      <c r="P61" s="129"/>
      <c r="Q61" s="129"/>
      <c r="R61" s="129"/>
      <c r="S61" s="128"/>
      <c r="T61" s="128"/>
      <c r="U61" s="128"/>
      <c r="V61" s="128"/>
      <c r="W61" s="90"/>
      <c r="X61" s="90"/>
      <c r="Y61" s="90"/>
      <c r="Z61" s="90"/>
      <c r="AA61" s="90"/>
      <c r="AB61" s="90"/>
      <c r="AC61" s="91"/>
      <c r="AD61" s="91"/>
      <c r="AE61" s="91"/>
      <c r="AF61" s="91"/>
      <c r="AG61" s="91"/>
      <c r="AH61" s="90"/>
      <c r="AI61" s="90"/>
      <c r="AJ61" s="90"/>
      <c r="AK61" s="90"/>
      <c r="AL61" s="90"/>
      <c r="AM61" s="90"/>
      <c r="AN61" s="90"/>
      <c r="AO61" s="90"/>
      <c r="AP61" s="90"/>
      <c r="AQ61" s="90"/>
      <c r="AR61" s="92"/>
      <c r="AS61" s="92"/>
      <c r="AT61" s="92"/>
      <c r="AU61" s="92"/>
      <c r="AV61" s="92"/>
      <c r="AW61" s="90"/>
      <c r="AX61" s="90"/>
      <c r="AY61" s="90"/>
      <c r="AZ61" s="90"/>
      <c r="BA61" s="90"/>
      <c r="BB61" s="90"/>
      <c r="BC61" s="90"/>
      <c r="BD61" s="90"/>
      <c r="BE61" s="90"/>
      <c r="BF61" s="90"/>
      <c r="BG61" s="93"/>
      <c r="BH61" s="93"/>
      <c r="BI61" s="93"/>
      <c r="BJ61" s="93"/>
      <c r="BK61" s="93"/>
      <c r="BL61" s="90"/>
      <c r="BM61" s="90"/>
      <c r="BN61" s="90"/>
      <c r="BO61" s="90"/>
      <c r="BP61" s="94"/>
      <c r="BQ61" s="65"/>
      <c r="BR61" s="65"/>
      <c r="BS61" s="65"/>
      <c r="BT61" s="65"/>
      <c r="BU61" s="65"/>
      <c r="BV61" s="65"/>
      <c r="BW61" s="65"/>
      <c r="BX61" s="65"/>
      <c r="BY61" s="65"/>
      <c r="BZ61" s="65"/>
      <c r="CA61" s="65"/>
      <c r="CB61" s="65"/>
      <c r="CC61" s="65"/>
      <c r="CD61" s="65"/>
      <c r="CE61" s="65"/>
    </row>
    <row r="62" ht="17.25" customHeight="1" outlineLevel="1">
      <c r="A62" s="65"/>
      <c r="B62" s="142" t="s">
        <v>99</v>
      </c>
      <c r="C62" s="67"/>
      <c r="D62" s="67"/>
      <c r="E62" s="68"/>
      <c r="F62" s="68"/>
      <c r="G62" s="69">
        <f t="shared" si="5"/>
        <v>0</v>
      </c>
      <c r="H62" s="97"/>
      <c r="I62" s="85"/>
      <c r="J62" s="86"/>
      <c r="K62" s="87"/>
      <c r="L62" s="87"/>
      <c r="M62" s="90"/>
      <c r="N62" s="129"/>
      <c r="O62" s="129"/>
      <c r="P62" s="129"/>
      <c r="Q62" s="129"/>
      <c r="R62" s="129"/>
      <c r="S62" s="128"/>
      <c r="T62" s="128"/>
      <c r="U62" s="128"/>
      <c r="V62" s="128"/>
      <c r="W62" s="90"/>
      <c r="X62" s="90"/>
      <c r="Y62" s="90"/>
      <c r="Z62" s="90"/>
      <c r="AA62" s="90"/>
      <c r="AB62" s="90"/>
      <c r="AC62" s="91"/>
      <c r="AD62" s="91"/>
      <c r="AE62" s="91"/>
      <c r="AF62" s="91"/>
      <c r="AG62" s="91"/>
      <c r="AH62" s="90"/>
      <c r="AI62" s="90"/>
      <c r="AJ62" s="90"/>
      <c r="AK62" s="90"/>
      <c r="AL62" s="90"/>
      <c r="AM62" s="90"/>
      <c r="AN62" s="90"/>
      <c r="AO62" s="90"/>
      <c r="AP62" s="90"/>
      <c r="AQ62" s="90"/>
      <c r="AR62" s="92"/>
      <c r="AS62" s="92"/>
      <c r="AT62" s="92"/>
      <c r="AU62" s="92"/>
      <c r="AV62" s="92"/>
      <c r="AW62" s="90"/>
      <c r="AX62" s="90"/>
      <c r="AY62" s="90"/>
      <c r="AZ62" s="90"/>
      <c r="BA62" s="90"/>
      <c r="BB62" s="90"/>
      <c r="BC62" s="90"/>
      <c r="BD62" s="90"/>
      <c r="BE62" s="90"/>
      <c r="BF62" s="90"/>
      <c r="BG62" s="93"/>
      <c r="BH62" s="93"/>
      <c r="BI62" s="93"/>
      <c r="BJ62" s="93"/>
      <c r="BK62" s="93"/>
      <c r="BL62" s="90"/>
      <c r="BM62" s="90"/>
      <c r="BN62" s="90"/>
      <c r="BO62" s="90"/>
      <c r="BP62" s="94"/>
      <c r="BQ62" s="65"/>
      <c r="BR62" s="65"/>
      <c r="BS62" s="65"/>
      <c r="BT62" s="65"/>
      <c r="BU62" s="65"/>
      <c r="BV62" s="65"/>
      <c r="BW62" s="65"/>
      <c r="BX62" s="65"/>
      <c r="BY62" s="65"/>
      <c r="BZ62" s="65"/>
      <c r="CA62" s="65"/>
      <c r="CB62" s="65"/>
      <c r="CC62" s="65"/>
      <c r="CD62" s="65"/>
      <c r="CE62" s="65"/>
    </row>
    <row r="63" ht="17.25" customHeight="1" outlineLevel="1">
      <c r="A63" s="65"/>
      <c r="B63" s="143" t="s">
        <v>100</v>
      </c>
      <c r="C63" s="67"/>
      <c r="D63" s="67"/>
      <c r="E63" s="68"/>
      <c r="F63" s="68"/>
      <c r="G63" s="69">
        <f t="shared" si="5"/>
        <v>0</v>
      </c>
      <c r="H63" s="97"/>
      <c r="I63" s="85"/>
      <c r="J63" s="86"/>
      <c r="K63" s="87"/>
      <c r="L63" s="87"/>
      <c r="M63" s="90"/>
      <c r="N63" s="129"/>
      <c r="O63" s="129"/>
      <c r="P63" s="129"/>
      <c r="Q63" s="129"/>
      <c r="R63" s="129"/>
      <c r="S63" s="128"/>
      <c r="T63" s="128"/>
      <c r="U63" s="128"/>
      <c r="V63" s="128"/>
      <c r="W63" s="90"/>
      <c r="X63" s="90"/>
      <c r="Y63" s="90"/>
      <c r="Z63" s="90"/>
      <c r="AA63" s="90"/>
      <c r="AB63" s="90"/>
      <c r="AC63" s="91"/>
      <c r="AD63" s="91"/>
      <c r="AE63" s="91"/>
      <c r="AF63" s="91"/>
      <c r="AG63" s="91"/>
      <c r="AH63" s="90"/>
      <c r="AI63" s="90"/>
      <c r="AJ63" s="90"/>
      <c r="AK63" s="90"/>
      <c r="AL63" s="90"/>
      <c r="AM63" s="90"/>
      <c r="AN63" s="90"/>
      <c r="AO63" s="90"/>
      <c r="AP63" s="90"/>
      <c r="AQ63" s="90"/>
      <c r="AR63" s="92"/>
      <c r="AS63" s="92"/>
      <c r="AT63" s="92"/>
      <c r="AU63" s="92"/>
      <c r="AV63" s="92"/>
      <c r="AW63" s="90"/>
      <c r="AX63" s="90"/>
      <c r="AY63" s="90"/>
      <c r="AZ63" s="90"/>
      <c r="BA63" s="90"/>
      <c r="BB63" s="90"/>
      <c r="BC63" s="90"/>
      <c r="BD63" s="90"/>
      <c r="BE63" s="90"/>
      <c r="BF63" s="90"/>
      <c r="BG63" s="93"/>
      <c r="BH63" s="93"/>
      <c r="BI63" s="93"/>
      <c r="BJ63" s="93"/>
      <c r="BK63" s="93"/>
      <c r="BL63" s="90"/>
      <c r="BM63" s="90"/>
      <c r="BN63" s="90"/>
      <c r="BO63" s="90"/>
      <c r="BP63" s="94"/>
      <c r="BQ63" s="65"/>
      <c r="BR63" s="65"/>
      <c r="BS63" s="65"/>
      <c r="BT63" s="65"/>
      <c r="BU63" s="65"/>
      <c r="BV63" s="65"/>
      <c r="BW63" s="65"/>
      <c r="BX63" s="65"/>
      <c r="BY63" s="65"/>
      <c r="BZ63" s="65"/>
      <c r="CA63" s="65"/>
      <c r="CB63" s="65"/>
      <c r="CC63" s="65"/>
      <c r="CD63" s="65"/>
      <c r="CE63" s="65"/>
    </row>
    <row r="64" ht="17.25" customHeight="1" outlineLevel="1">
      <c r="A64" s="65"/>
      <c r="B64" s="142" t="s">
        <v>101</v>
      </c>
      <c r="C64" s="67" t="s">
        <v>78</v>
      </c>
      <c r="D64" s="67" t="s">
        <v>102</v>
      </c>
      <c r="E64" s="68"/>
      <c r="F64" s="68"/>
      <c r="G64" s="69">
        <f t="shared" si="5"/>
        <v>0</v>
      </c>
      <c r="H64" s="70"/>
      <c r="I64" s="85"/>
      <c r="J64" s="86"/>
      <c r="K64" s="90"/>
      <c r="L64" s="90"/>
      <c r="M64" s="90"/>
      <c r="N64" s="129"/>
      <c r="O64" s="129"/>
      <c r="P64" s="129"/>
      <c r="Q64" s="129"/>
      <c r="R64" s="129"/>
      <c r="S64" s="128"/>
      <c r="T64" s="128"/>
      <c r="U64" s="128"/>
      <c r="V64" s="128"/>
      <c r="W64" s="90"/>
      <c r="X64" s="90"/>
      <c r="Y64" s="90"/>
      <c r="Z64" s="90"/>
      <c r="AA64" s="90"/>
      <c r="AB64" s="90"/>
      <c r="AC64" s="91"/>
      <c r="AD64" s="91"/>
      <c r="AE64" s="91"/>
      <c r="AF64" s="91"/>
      <c r="AG64" s="91"/>
      <c r="AH64" s="90"/>
      <c r="AI64" s="90"/>
      <c r="AJ64" s="90"/>
      <c r="AK64" s="90"/>
      <c r="AL64" s="90"/>
      <c r="AM64" s="90"/>
      <c r="AN64" s="90"/>
      <c r="AO64" s="90"/>
      <c r="AP64" s="90"/>
      <c r="AQ64" s="90"/>
      <c r="AR64" s="92"/>
      <c r="AS64" s="92"/>
      <c r="AT64" s="92"/>
      <c r="AU64" s="92"/>
      <c r="AV64" s="92"/>
      <c r="AW64" s="90"/>
      <c r="AX64" s="90"/>
      <c r="AY64" s="90"/>
      <c r="AZ64" s="90"/>
      <c r="BA64" s="90"/>
      <c r="BB64" s="90"/>
      <c r="BC64" s="90"/>
      <c r="BD64" s="90"/>
      <c r="BE64" s="90"/>
      <c r="BF64" s="90"/>
      <c r="BG64" s="93"/>
      <c r="BH64" s="93"/>
      <c r="BI64" s="93"/>
      <c r="BJ64" s="93"/>
      <c r="BK64" s="93"/>
      <c r="BL64" s="90"/>
      <c r="BM64" s="90"/>
      <c r="BN64" s="90"/>
      <c r="BO64" s="90"/>
      <c r="BP64" s="94"/>
      <c r="BQ64" s="65"/>
      <c r="BR64" s="65"/>
      <c r="BS64" s="65"/>
      <c r="BT64" s="65"/>
      <c r="BU64" s="65"/>
      <c r="BV64" s="65"/>
      <c r="BW64" s="65"/>
      <c r="BX64" s="65"/>
      <c r="BY64" s="65"/>
      <c r="BZ64" s="65"/>
      <c r="CA64" s="65"/>
      <c r="CB64" s="65"/>
      <c r="CC64" s="65"/>
      <c r="CD64" s="65"/>
      <c r="CE64" s="65"/>
    </row>
    <row r="65" ht="21.0" customHeight="1">
      <c r="A65" s="34"/>
      <c r="B65" s="59">
        <v>4.0</v>
      </c>
      <c r="C65" s="60" t="s">
        <v>103</v>
      </c>
      <c r="D65" s="61"/>
      <c r="E65" s="122"/>
      <c r="F65" s="122"/>
      <c r="G65" s="61"/>
      <c r="H65" s="61"/>
      <c r="I65" s="123"/>
      <c r="J65" s="124"/>
      <c r="K65" s="125"/>
      <c r="L65" s="125"/>
      <c r="M65" s="126"/>
      <c r="N65" s="123"/>
      <c r="O65" s="126"/>
      <c r="P65" s="123"/>
      <c r="Q65" s="126"/>
      <c r="R65" s="126"/>
      <c r="S65" s="126"/>
      <c r="T65" s="126"/>
      <c r="U65" s="126"/>
      <c r="V65" s="126"/>
      <c r="W65" s="126"/>
      <c r="X65" s="126"/>
      <c r="Y65" s="126"/>
      <c r="Z65" s="126"/>
      <c r="AA65" s="126"/>
      <c r="AB65" s="126"/>
      <c r="AC65" s="126"/>
      <c r="AD65" s="126"/>
      <c r="AE65" s="126"/>
      <c r="AF65" s="126"/>
      <c r="AG65" s="126"/>
      <c r="AH65" s="126"/>
      <c r="AI65" s="126"/>
      <c r="AJ65" s="126"/>
      <c r="AK65" s="126"/>
      <c r="AL65" s="126"/>
      <c r="AM65" s="126"/>
      <c r="AN65" s="126"/>
      <c r="AO65" s="126"/>
      <c r="AP65" s="126"/>
      <c r="AQ65" s="126"/>
      <c r="AR65" s="126"/>
      <c r="AS65" s="126"/>
      <c r="AT65" s="126"/>
      <c r="AU65" s="126"/>
      <c r="AV65" s="126"/>
      <c r="AW65" s="126"/>
      <c r="AX65" s="126"/>
      <c r="AY65" s="126"/>
      <c r="AZ65" s="126"/>
      <c r="BA65" s="126"/>
      <c r="BB65" s="126"/>
      <c r="BC65" s="126"/>
      <c r="BD65" s="126"/>
      <c r="BE65" s="126"/>
      <c r="BF65" s="126"/>
      <c r="BG65" s="126"/>
      <c r="BH65" s="126"/>
      <c r="BI65" s="126"/>
      <c r="BJ65" s="126"/>
      <c r="BK65" s="126"/>
      <c r="BL65" s="126"/>
      <c r="BM65" s="126"/>
      <c r="BN65" s="126"/>
      <c r="BO65" s="126"/>
      <c r="BP65" s="126"/>
      <c r="BQ65" s="34"/>
      <c r="BR65" s="34"/>
      <c r="BS65" s="34"/>
      <c r="BT65" s="34"/>
      <c r="BU65" s="34"/>
      <c r="BV65" s="34"/>
      <c r="BW65" s="34"/>
      <c r="BX65" s="34"/>
      <c r="BY65" s="34"/>
      <c r="BZ65" s="34"/>
      <c r="CA65" s="34"/>
      <c r="CB65" s="34"/>
      <c r="CC65" s="34"/>
      <c r="CD65" s="34"/>
      <c r="CE65" s="34"/>
    </row>
    <row r="66" ht="17.25" customHeight="1" outlineLevel="1">
      <c r="A66" s="65"/>
      <c r="B66" s="66">
        <v>43104.0</v>
      </c>
      <c r="C66" s="67" t="s">
        <v>104</v>
      </c>
      <c r="D66" s="67"/>
      <c r="E66" s="68"/>
      <c r="F66" s="68"/>
      <c r="G66" s="69">
        <v>0.0</v>
      </c>
      <c r="H66" s="70">
        <v>0.0</v>
      </c>
      <c r="I66" s="71"/>
      <c r="J66" s="72"/>
      <c r="K66" s="128"/>
      <c r="L66" s="128"/>
      <c r="M66" s="128"/>
      <c r="N66" s="78"/>
      <c r="O66" s="78"/>
      <c r="P66" s="78"/>
      <c r="Q66" s="78"/>
      <c r="R66" s="78"/>
      <c r="S66" s="79"/>
      <c r="T66" s="79"/>
      <c r="U66" s="79"/>
      <c r="V66" s="79"/>
      <c r="W66" s="79"/>
      <c r="X66" s="79"/>
      <c r="Y66" s="79"/>
      <c r="Z66" s="79"/>
      <c r="AA66" s="79"/>
      <c r="AB66" s="79"/>
      <c r="AC66" s="80"/>
      <c r="AD66" s="80"/>
      <c r="AE66" s="80"/>
      <c r="AF66" s="80"/>
      <c r="AG66" s="80"/>
      <c r="AH66" s="79"/>
      <c r="AI66" s="79"/>
      <c r="AJ66" s="79"/>
      <c r="AK66" s="79"/>
      <c r="AL66" s="79"/>
      <c r="AM66" s="79"/>
      <c r="AN66" s="79"/>
      <c r="AO66" s="79"/>
      <c r="AP66" s="79"/>
      <c r="AQ66" s="79"/>
      <c r="AR66" s="81"/>
      <c r="AS66" s="81"/>
      <c r="AT66" s="81"/>
      <c r="AU66" s="81"/>
      <c r="AV66" s="81"/>
      <c r="AW66" s="79"/>
      <c r="AX66" s="79"/>
      <c r="AY66" s="79"/>
      <c r="AZ66" s="79"/>
      <c r="BA66" s="79"/>
      <c r="BB66" s="79"/>
      <c r="BC66" s="79"/>
      <c r="BD66" s="79"/>
      <c r="BE66" s="79"/>
      <c r="BF66" s="79"/>
      <c r="BG66" s="82"/>
      <c r="BH66" s="82"/>
      <c r="BI66" s="82"/>
      <c r="BJ66" s="82"/>
      <c r="BK66" s="82"/>
      <c r="BL66" s="79"/>
      <c r="BM66" s="79"/>
      <c r="BN66" s="79"/>
      <c r="BO66" s="79"/>
      <c r="BP66" s="83"/>
      <c r="BQ66" s="65"/>
      <c r="BR66" s="65"/>
      <c r="BS66" s="65"/>
      <c r="BT66" s="65"/>
      <c r="BU66" s="65"/>
      <c r="BV66" s="65"/>
      <c r="BW66" s="65"/>
      <c r="BX66" s="65"/>
      <c r="BY66" s="65"/>
      <c r="BZ66" s="65"/>
      <c r="CA66" s="65"/>
      <c r="CB66" s="65"/>
      <c r="CC66" s="65"/>
      <c r="CD66" s="65"/>
      <c r="CE66" s="65"/>
    </row>
    <row r="67" ht="17.25" customHeight="1" outlineLevel="1">
      <c r="A67" s="65"/>
      <c r="B67" s="66">
        <v>43135.0</v>
      </c>
      <c r="C67" s="67" t="s">
        <v>105</v>
      </c>
      <c r="D67" s="67"/>
      <c r="E67" s="68"/>
      <c r="F67" s="68"/>
      <c r="G67" s="69">
        <v>0.0</v>
      </c>
      <c r="H67" s="70">
        <v>0.0</v>
      </c>
      <c r="I67" s="85"/>
      <c r="J67" s="86"/>
      <c r="K67" s="87"/>
      <c r="L67" s="87"/>
      <c r="M67" s="90"/>
      <c r="N67" s="78"/>
      <c r="O67" s="78"/>
      <c r="P67" s="78"/>
      <c r="Q67" s="78"/>
      <c r="R67" s="78"/>
      <c r="S67" s="90"/>
      <c r="T67" s="90"/>
      <c r="U67" s="90"/>
      <c r="V67" s="90"/>
      <c r="W67" s="90"/>
      <c r="X67" s="90"/>
      <c r="Y67" s="90"/>
      <c r="Z67" s="90"/>
      <c r="AA67" s="90"/>
      <c r="AB67" s="90"/>
      <c r="AC67" s="91"/>
      <c r="AD67" s="91"/>
      <c r="AE67" s="91"/>
      <c r="AF67" s="91"/>
      <c r="AG67" s="91"/>
      <c r="AH67" s="90"/>
      <c r="AI67" s="90"/>
      <c r="AJ67" s="90"/>
      <c r="AK67" s="90"/>
      <c r="AL67" s="90"/>
      <c r="AM67" s="90"/>
      <c r="AN67" s="90"/>
      <c r="AO67" s="90"/>
      <c r="AP67" s="90"/>
      <c r="AQ67" s="90"/>
      <c r="AR67" s="92"/>
      <c r="AS67" s="92"/>
      <c r="AT67" s="92"/>
      <c r="AU67" s="92"/>
      <c r="AV67" s="92"/>
      <c r="AW67" s="90"/>
      <c r="AX67" s="90"/>
      <c r="AY67" s="90"/>
      <c r="AZ67" s="90"/>
      <c r="BA67" s="90"/>
      <c r="BB67" s="90"/>
      <c r="BC67" s="90"/>
      <c r="BD67" s="90"/>
      <c r="BE67" s="90"/>
      <c r="BF67" s="90"/>
      <c r="BG67" s="93"/>
      <c r="BH67" s="93"/>
      <c r="BI67" s="93"/>
      <c r="BJ67" s="93"/>
      <c r="BK67" s="93"/>
      <c r="BL67" s="90"/>
      <c r="BM67" s="90"/>
      <c r="BN67" s="90"/>
      <c r="BO67" s="90"/>
      <c r="BP67" s="94"/>
      <c r="BQ67" s="65"/>
      <c r="BR67" s="65"/>
      <c r="BS67" s="65"/>
      <c r="BT67" s="65"/>
      <c r="BU67" s="65"/>
      <c r="BV67" s="65"/>
      <c r="BW67" s="65"/>
      <c r="BX67" s="65"/>
      <c r="BY67" s="65"/>
      <c r="BZ67" s="65"/>
      <c r="CA67" s="65"/>
      <c r="CB67" s="65"/>
      <c r="CC67" s="65"/>
      <c r="CD67" s="65"/>
      <c r="CE67" s="65"/>
    </row>
    <row r="68" ht="17.25" customHeight="1" outlineLevel="1">
      <c r="A68" s="65"/>
      <c r="B68" s="66">
        <v>43163.0</v>
      </c>
      <c r="C68" s="67" t="s">
        <v>106</v>
      </c>
      <c r="D68" s="67"/>
      <c r="E68" s="68"/>
      <c r="F68" s="68"/>
      <c r="G68" s="69">
        <v>0.0</v>
      </c>
      <c r="H68" s="70">
        <v>0.0</v>
      </c>
      <c r="I68" s="85"/>
      <c r="J68" s="86"/>
      <c r="K68" s="87"/>
      <c r="L68" s="87"/>
      <c r="M68" s="90"/>
      <c r="N68" s="78"/>
      <c r="O68" s="78"/>
      <c r="P68" s="78"/>
      <c r="Q68" s="78"/>
      <c r="R68" s="78"/>
      <c r="S68" s="128"/>
      <c r="T68" s="128"/>
      <c r="U68" s="128"/>
      <c r="V68" s="128"/>
      <c r="W68" s="90"/>
      <c r="X68" s="90"/>
      <c r="Y68" s="90"/>
      <c r="Z68" s="90"/>
      <c r="AA68" s="90"/>
      <c r="AB68" s="90"/>
      <c r="AC68" s="91"/>
      <c r="AD68" s="91"/>
      <c r="AE68" s="91"/>
      <c r="AF68" s="91"/>
      <c r="AG68" s="91"/>
      <c r="AH68" s="90"/>
      <c r="AI68" s="90"/>
      <c r="AJ68" s="90"/>
      <c r="AK68" s="90"/>
      <c r="AL68" s="90"/>
      <c r="AM68" s="90"/>
      <c r="AN68" s="90"/>
      <c r="AO68" s="90"/>
      <c r="AP68" s="90"/>
      <c r="AQ68" s="90"/>
      <c r="AR68" s="92"/>
      <c r="AS68" s="92"/>
      <c r="AT68" s="92"/>
      <c r="AU68" s="92"/>
      <c r="AV68" s="92"/>
      <c r="AW68" s="90"/>
      <c r="AX68" s="90"/>
      <c r="AY68" s="90"/>
      <c r="AZ68" s="90"/>
      <c r="BA68" s="90"/>
      <c r="BB68" s="90"/>
      <c r="BC68" s="90"/>
      <c r="BD68" s="90"/>
      <c r="BE68" s="90"/>
      <c r="BF68" s="90"/>
      <c r="BG68" s="93"/>
      <c r="BH68" s="93"/>
      <c r="BI68" s="93"/>
      <c r="BJ68" s="93"/>
      <c r="BK68" s="93"/>
      <c r="BL68" s="90"/>
      <c r="BM68" s="90"/>
      <c r="BN68" s="90"/>
      <c r="BO68" s="90"/>
      <c r="BP68" s="94"/>
      <c r="BQ68" s="65"/>
      <c r="BR68" s="65"/>
      <c r="BS68" s="65"/>
      <c r="BT68" s="65"/>
      <c r="BU68" s="65"/>
      <c r="BV68" s="65"/>
      <c r="BW68" s="65"/>
      <c r="BX68" s="65"/>
      <c r="BY68" s="65"/>
      <c r="BZ68" s="65"/>
      <c r="CA68" s="65"/>
      <c r="CB68" s="65"/>
      <c r="CC68" s="65"/>
      <c r="CD68" s="65"/>
      <c r="CE68" s="65"/>
    </row>
    <row r="69" ht="17.25" customHeight="1" outlineLevel="1">
      <c r="A69" s="65"/>
      <c r="B69" s="66">
        <v>43194.0</v>
      </c>
      <c r="C69" s="67" t="s">
        <v>107</v>
      </c>
      <c r="D69" s="67"/>
      <c r="E69" s="68"/>
      <c r="F69" s="68"/>
      <c r="G69" s="69">
        <v>0.0</v>
      </c>
      <c r="H69" s="97">
        <v>0.0</v>
      </c>
      <c r="I69" s="85"/>
      <c r="J69" s="86"/>
      <c r="K69" s="87"/>
      <c r="L69" s="87"/>
      <c r="M69" s="90"/>
      <c r="N69" s="78"/>
      <c r="O69" s="78"/>
      <c r="P69" s="78"/>
      <c r="Q69" s="78"/>
      <c r="R69" s="78"/>
      <c r="S69" s="128"/>
      <c r="T69" s="128"/>
      <c r="U69" s="128"/>
      <c r="V69" s="128"/>
      <c r="W69" s="90"/>
      <c r="X69" s="90"/>
      <c r="Y69" s="90"/>
      <c r="Z69" s="90"/>
      <c r="AA69" s="90"/>
      <c r="AB69" s="90"/>
      <c r="AC69" s="91"/>
      <c r="AD69" s="91"/>
      <c r="AE69" s="91"/>
      <c r="AF69" s="91"/>
      <c r="AG69" s="91"/>
      <c r="AH69" s="90"/>
      <c r="AI69" s="90"/>
      <c r="AJ69" s="90"/>
      <c r="AK69" s="90"/>
      <c r="AL69" s="90"/>
      <c r="AM69" s="90"/>
      <c r="AN69" s="90"/>
      <c r="AO69" s="90"/>
      <c r="AP69" s="90"/>
      <c r="AQ69" s="90"/>
      <c r="AR69" s="92"/>
      <c r="AS69" s="92"/>
      <c r="AT69" s="92"/>
      <c r="AU69" s="92"/>
      <c r="AV69" s="92"/>
      <c r="AW69" s="90"/>
      <c r="AX69" s="90"/>
      <c r="AY69" s="90"/>
      <c r="AZ69" s="90"/>
      <c r="BA69" s="90"/>
      <c r="BB69" s="90"/>
      <c r="BC69" s="90"/>
      <c r="BD69" s="90"/>
      <c r="BE69" s="90"/>
      <c r="BF69" s="90"/>
      <c r="BG69" s="93"/>
      <c r="BH69" s="93"/>
      <c r="BI69" s="93"/>
      <c r="BJ69" s="93"/>
      <c r="BK69" s="93"/>
      <c r="BL69" s="90"/>
      <c r="BM69" s="90"/>
      <c r="BN69" s="90"/>
      <c r="BO69" s="90"/>
      <c r="BP69" s="94"/>
      <c r="BQ69" s="65"/>
      <c r="BR69" s="65"/>
      <c r="BS69" s="65"/>
      <c r="BT69" s="65"/>
      <c r="BU69" s="65"/>
      <c r="BV69" s="65"/>
      <c r="BW69" s="65"/>
      <c r="BX69" s="65"/>
      <c r="BY69" s="65"/>
      <c r="BZ69" s="65"/>
      <c r="CA69" s="65"/>
      <c r="CB69" s="65"/>
      <c r="CC69" s="65"/>
      <c r="CD69" s="65"/>
      <c r="CE69" s="65"/>
    </row>
    <row r="70" ht="21.0" customHeight="1">
      <c r="A70" s="34"/>
      <c r="B70" s="144"/>
      <c r="C70" s="34"/>
      <c r="D70" s="34"/>
      <c r="E70" s="34"/>
      <c r="F70" s="34"/>
      <c r="G70" s="145"/>
      <c r="H70" s="145"/>
      <c r="I70" s="34"/>
      <c r="J70" s="34"/>
      <c r="K70" s="34"/>
      <c r="L70" s="34"/>
      <c r="M70" s="34"/>
      <c r="N70" s="34"/>
      <c r="O70" s="34"/>
      <c r="P70" s="34"/>
      <c r="Q70" s="34"/>
      <c r="R70" s="34"/>
      <c r="S70" s="34"/>
      <c r="T70" s="34"/>
      <c r="U70" s="34"/>
      <c r="V70" s="34"/>
      <c r="W70" s="34"/>
      <c r="X70" s="34"/>
      <c r="Y70" s="34"/>
      <c r="Z70" s="34"/>
      <c r="AA70" s="34"/>
      <c r="AB70" s="34"/>
      <c r="AC70" s="34"/>
      <c r="AD70" s="34"/>
      <c r="AE70" s="34"/>
      <c r="AF70" s="34"/>
      <c r="AG70" s="34"/>
      <c r="AH70" s="34"/>
      <c r="AI70" s="34"/>
      <c r="AJ70" s="34"/>
      <c r="AK70" s="34"/>
      <c r="AL70" s="34"/>
      <c r="AM70" s="34"/>
      <c r="AN70" s="34"/>
      <c r="AO70" s="34"/>
      <c r="AP70" s="34"/>
      <c r="AQ70" s="34"/>
      <c r="AR70" s="34"/>
      <c r="AS70" s="34"/>
      <c r="AT70" s="34"/>
      <c r="AU70" s="34"/>
      <c r="AV70" s="34"/>
      <c r="AW70" s="34"/>
      <c r="AX70" s="34"/>
      <c r="AY70" s="34"/>
      <c r="AZ70" s="34"/>
      <c r="BA70" s="34"/>
      <c r="BB70" s="34"/>
      <c r="BC70" s="34"/>
      <c r="BD70" s="34"/>
      <c r="BE70" s="34"/>
      <c r="BF70" s="34"/>
      <c r="BG70" s="34"/>
      <c r="BH70" s="34"/>
      <c r="BI70" s="34"/>
      <c r="BJ70" s="34"/>
      <c r="BK70" s="34"/>
      <c r="BL70" s="34"/>
      <c r="BM70" s="34"/>
      <c r="BN70" s="34"/>
      <c r="BO70" s="34"/>
      <c r="BP70" s="34"/>
      <c r="BQ70" s="34"/>
      <c r="BR70" s="34"/>
      <c r="BS70" s="34"/>
      <c r="BT70" s="34"/>
      <c r="BU70" s="34"/>
      <c r="BV70" s="34"/>
      <c r="BW70" s="34"/>
      <c r="BX70" s="34"/>
      <c r="BY70" s="34"/>
      <c r="BZ70" s="34"/>
      <c r="CA70" s="34"/>
      <c r="CB70" s="34"/>
      <c r="CC70" s="34"/>
      <c r="CD70" s="34"/>
      <c r="CE70" s="34"/>
    </row>
    <row r="71" ht="21.0" customHeight="1">
      <c r="A71" s="34"/>
      <c r="B71" s="144"/>
      <c r="C71" s="34"/>
      <c r="D71" s="34"/>
      <c r="E71" s="34"/>
      <c r="F71" s="34"/>
      <c r="G71" s="145"/>
      <c r="H71" s="145"/>
      <c r="I71" s="34"/>
      <c r="J71" s="34"/>
      <c r="K71" s="34"/>
      <c r="L71" s="34"/>
      <c r="M71" s="34"/>
      <c r="N71" s="34"/>
      <c r="O71" s="34"/>
      <c r="P71" s="34"/>
      <c r="Q71" s="34"/>
      <c r="R71" s="34"/>
      <c r="S71" s="34"/>
      <c r="T71" s="34"/>
      <c r="U71" s="34"/>
      <c r="V71" s="34"/>
      <c r="W71" s="34"/>
      <c r="X71" s="34"/>
      <c r="Y71" s="34"/>
      <c r="Z71" s="34"/>
      <c r="AA71" s="34"/>
      <c r="AB71" s="34"/>
      <c r="AC71" s="34"/>
      <c r="AD71" s="34"/>
      <c r="AE71" s="34"/>
      <c r="AF71" s="34"/>
      <c r="AG71" s="34"/>
      <c r="AH71" s="34"/>
      <c r="AI71" s="34"/>
      <c r="AJ71" s="34"/>
      <c r="AK71" s="34"/>
      <c r="AL71" s="34"/>
      <c r="AM71" s="34"/>
      <c r="AN71" s="34"/>
      <c r="AO71" s="34"/>
      <c r="AP71" s="34"/>
      <c r="AQ71" s="34"/>
      <c r="AR71" s="34"/>
      <c r="AS71" s="34"/>
      <c r="AT71" s="34"/>
      <c r="AU71" s="34"/>
      <c r="AV71" s="34"/>
      <c r="AW71" s="34"/>
      <c r="AX71" s="34"/>
      <c r="AY71" s="34"/>
      <c r="AZ71" s="34"/>
      <c r="BA71" s="34"/>
      <c r="BB71" s="34"/>
      <c r="BC71" s="34"/>
      <c r="BD71" s="34"/>
      <c r="BE71" s="34"/>
      <c r="BF71" s="34"/>
      <c r="BG71" s="34"/>
      <c r="BH71" s="34"/>
      <c r="BI71" s="34"/>
      <c r="BJ71" s="34"/>
      <c r="BK71" s="34"/>
      <c r="BL71" s="34"/>
      <c r="BM71" s="34"/>
      <c r="BN71" s="34"/>
      <c r="BO71" s="34"/>
      <c r="BP71" s="34"/>
      <c r="BQ71" s="34"/>
      <c r="BR71" s="34"/>
      <c r="BS71" s="34"/>
      <c r="BT71" s="34"/>
      <c r="BU71" s="34"/>
      <c r="BV71" s="34"/>
      <c r="BW71" s="34"/>
      <c r="BX71" s="34"/>
      <c r="BY71" s="34"/>
      <c r="BZ71" s="34"/>
      <c r="CA71" s="34"/>
      <c r="CB71" s="34"/>
      <c r="CC71" s="34"/>
      <c r="CD71" s="34"/>
      <c r="CE71" s="34"/>
    </row>
    <row r="72" ht="21.0" customHeight="1">
      <c r="A72" s="34"/>
      <c r="B72" s="144"/>
      <c r="C72" s="34"/>
      <c r="D72" s="34"/>
      <c r="E72" s="34"/>
      <c r="F72" s="34"/>
      <c r="G72" s="145"/>
      <c r="H72" s="145"/>
      <c r="I72" s="34"/>
      <c r="J72" s="34"/>
      <c r="K72" s="34"/>
      <c r="L72" s="34"/>
      <c r="M72" s="34"/>
      <c r="N72" s="34"/>
      <c r="O72" s="34"/>
      <c r="P72" s="34"/>
      <c r="Q72" s="34"/>
      <c r="R72" s="34"/>
      <c r="S72" s="34"/>
      <c r="T72" s="34"/>
      <c r="U72" s="34"/>
      <c r="V72" s="34"/>
      <c r="W72" s="34"/>
      <c r="X72" s="34"/>
      <c r="Y72" s="34"/>
      <c r="Z72" s="34"/>
      <c r="AA72" s="34"/>
      <c r="AB72" s="34"/>
      <c r="AC72" s="34"/>
      <c r="AD72" s="34"/>
      <c r="AE72" s="34"/>
      <c r="AF72" s="34"/>
      <c r="AG72" s="34"/>
      <c r="AH72" s="34"/>
      <c r="AI72" s="34"/>
      <c r="AJ72" s="34"/>
      <c r="AK72" s="34"/>
      <c r="AL72" s="34"/>
      <c r="AM72" s="34"/>
      <c r="AN72" s="34"/>
      <c r="AO72" s="34"/>
      <c r="AP72" s="34"/>
      <c r="AQ72" s="34"/>
      <c r="AR72" s="34"/>
      <c r="AS72" s="34"/>
      <c r="AT72" s="34"/>
      <c r="AU72" s="34"/>
      <c r="AV72" s="34"/>
      <c r="AW72" s="34"/>
      <c r="AX72" s="34"/>
      <c r="AY72" s="34"/>
      <c r="AZ72" s="34"/>
      <c r="BA72" s="34"/>
      <c r="BB72" s="34"/>
      <c r="BC72" s="34"/>
      <c r="BD72" s="34"/>
      <c r="BE72" s="34"/>
      <c r="BF72" s="34"/>
      <c r="BG72" s="34"/>
      <c r="BH72" s="34"/>
      <c r="BI72" s="34"/>
      <c r="BJ72" s="34"/>
      <c r="BK72" s="34"/>
      <c r="BL72" s="34"/>
      <c r="BM72" s="34"/>
      <c r="BN72" s="34"/>
      <c r="BO72" s="34"/>
      <c r="BP72" s="34"/>
      <c r="BQ72" s="34"/>
      <c r="BR72" s="34"/>
      <c r="BS72" s="34"/>
      <c r="BT72" s="34"/>
      <c r="BU72" s="34"/>
      <c r="BV72" s="34"/>
      <c r="BW72" s="34"/>
      <c r="BX72" s="34"/>
      <c r="BY72" s="34"/>
      <c r="BZ72" s="34"/>
      <c r="CA72" s="34"/>
      <c r="CB72" s="34"/>
      <c r="CC72" s="34"/>
      <c r="CD72" s="34"/>
      <c r="CE72" s="34"/>
    </row>
  </sheetData>
  <mergeCells count="34">
    <mergeCell ref="B2:G2"/>
    <mergeCell ref="I2:N2"/>
    <mergeCell ref="O2:AE2"/>
    <mergeCell ref="B4:C4"/>
    <mergeCell ref="D4:G4"/>
    <mergeCell ref="I4:O4"/>
    <mergeCell ref="P4:AB4"/>
    <mergeCell ref="E8:E10"/>
    <mergeCell ref="F8:F10"/>
    <mergeCell ref="G8:G10"/>
    <mergeCell ref="H8:H10"/>
    <mergeCell ref="I8:W8"/>
    <mergeCell ref="X8:AL8"/>
    <mergeCell ref="AM8:BA8"/>
    <mergeCell ref="BB8:BP8"/>
    <mergeCell ref="I9:M9"/>
    <mergeCell ref="N9:R9"/>
    <mergeCell ref="B5:C5"/>
    <mergeCell ref="D5:G5"/>
    <mergeCell ref="I5:O5"/>
    <mergeCell ref="P5:AA5"/>
    <mergeCell ref="B8:B10"/>
    <mergeCell ref="C8:C10"/>
    <mergeCell ref="D8:D10"/>
    <mergeCell ref="BB9:BF9"/>
    <mergeCell ref="BG9:BK9"/>
    <mergeCell ref="BL9:BP9"/>
    <mergeCell ref="S9:W9"/>
    <mergeCell ref="X9:AB9"/>
    <mergeCell ref="AC9:AG9"/>
    <mergeCell ref="AH9:AL9"/>
    <mergeCell ref="AM9:AQ9"/>
    <mergeCell ref="AR9:AV9"/>
    <mergeCell ref="AW9:BA9"/>
  </mergeCells>
  <conditionalFormatting sqref="H12:H25 H28:H69">
    <cfRule type="colorScale" priority="1">
      <colorScale>
        <cfvo type="min"/>
        <cfvo type="max"/>
        <color rgb="FFFFFFFF"/>
        <color rgb="FF57BB8A"/>
      </colorScale>
    </cfRule>
  </conditionalFormatting>
  <conditionalFormatting sqref="H12:H25 H28:H69">
    <cfRule type="colorScale" priority="2">
      <colorScale>
        <cfvo type="min"/>
        <cfvo type="max"/>
        <color rgb="FF57BB8A"/>
        <color rgb="FFFFFFFF"/>
      </colorScale>
    </cfRule>
  </conditionalFormatting>
  <conditionalFormatting sqref="E11:F11 I12:BP26 I28:BP52">
    <cfRule type="containsText" dxfId="0" priority="3" operator="containsText" text="bg">
      <formula>NOT(ISERROR(SEARCH(("bg"),(E11))))</formula>
    </cfRule>
  </conditionalFormatting>
  <conditionalFormatting sqref="E11:F11 I12:BP26 I28:BP52">
    <cfRule type="containsText" dxfId="1" priority="4" operator="containsText" text="dl">
      <formula>NOT(ISERROR(SEARCH(("dl"),(E11))))</formula>
    </cfRule>
  </conditionalFormatting>
  <hyperlinks>
    <hyperlink r:id="rId2" ref="P4"/>
  </hyperlinks>
  <drawing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2" width="19.86"/>
    <col customWidth="1" min="10" max="10" width="21.14"/>
    <col customWidth="1" min="12" max="12" width="6.43"/>
    <col customWidth="1" min="14" max="14" width="24.86"/>
    <col customWidth="1" min="15" max="15" width="17.29"/>
    <col customWidth="1" min="16" max="16" width="7.29"/>
    <col customWidth="1" min="17" max="17" width="25.29"/>
    <col customWidth="1" min="18" max="18" width="3.86"/>
    <col customWidth="1" min="20" max="20" width="2.86"/>
  </cols>
  <sheetData>
    <row r="1">
      <c r="A1" s="146"/>
      <c r="B1" s="146"/>
      <c r="C1" s="146"/>
      <c r="D1" s="146"/>
      <c r="E1" s="146"/>
      <c r="F1" s="146"/>
      <c r="G1" s="146"/>
      <c r="H1" s="146"/>
      <c r="I1" s="146"/>
      <c r="J1" s="146"/>
      <c r="K1" s="146"/>
      <c r="L1" s="146"/>
      <c r="M1" s="146"/>
      <c r="N1" s="146"/>
      <c r="O1" s="146"/>
      <c r="P1" s="146"/>
      <c r="Q1" s="146"/>
      <c r="R1" s="146"/>
      <c r="S1" s="146"/>
      <c r="T1" s="146"/>
      <c r="U1" s="146"/>
      <c r="V1" s="146"/>
      <c r="W1" s="146"/>
      <c r="X1" s="146"/>
      <c r="Y1" s="146"/>
      <c r="Z1" s="146"/>
      <c r="AA1" s="146"/>
      <c r="AB1" s="146"/>
      <c r="AC1" s="146"/>
    </row>
    <row r="2">
      <c r="A2" s="146"/>
      <c r="B2" s="146"/>
      <c r="C2" s="146"/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146"/>
      <c r="P2" s="146"/>
      <c r="Q2" s="146"/>
      <c r="R2" s="146"/>
      <c r="S2" s="146"/>
      <c r="T2" s="146"/>
      <c r="U2" s="146"/>
      <c r="V2" s="146"/>
      <c r="W2" s="146"/>
      <c r="X2" s="146"/>
      <c r="Y2" s="146"/>
      <c r="Z2" s="146"/>
      <c r="AA2" s="146"/>
      <c r="AB2" s="146"/>
      <c r="AC2" s="146"/>
    </row>
    <row r="3">
      <c r="A3" s="146"/>
      <c r="B3" s="146"/>
      <c r="C3" s="146"/>
      <c r="D3" s="146"/>
      <c r="E3" s="146"/>
      <c r="F3" s="146"/>
      <c r="G3" s="146"/>
      <c r="H3" s="146"/>
      <c r="I3" s="146"/>
      <c r="J3" s="146"/>
      <c r="K3" s="146"/>
      <c r="L3" s="146"/>
      <c r="M3" s="146"/>
      <c r="N3" s="146"/>
      <c r="O3" s="146"/>
      <c r="P3" s="146"/>
      <c r="Q3" s="146"/>
      <c r="R3" s="146"/>
      <c r="S3" s="146"/>
      <c r="T3" s="146"/>
      <c r="U3" s="146"/>
      <c r="V3" s="146"/>
      <c r="W3" s="146"/>
      <c r="X3" s="146"/>
      <c r="Y3" s="146"/>
      <c r="Z3" s="146"/>
      <c r="AA3" s="146"/>
      <c r="AB3" s="146"/>
      <c r="AC3" s="146"/>
    </row>
    <row r="4">
      <c r="A4" s="146"/>
      <c r="B4" s="146"/>
      <c r="C4" s="146"/>
      <c r="D4" s="147" t="s">
        <v>108</v>
      </c>
      <c r="E4" s="146"/>
      <c r="F4" s="146"/>
      <c r="G4" s="146"/>
      <c r="H4" s="146"/>
      <c r="I4" s="146"/>
      <c r="J4" s="146"/>
      <c r="K4" s="146"/>
      <c r="L4" s="146"/>
      <c r="M4" s="146"/>
      <c r="N4" s="148"/>
      <c r="O4" s="148"/>
      <c r="P4" s="148"/>
      <c r="Q4" s="146"/>
      <c r="R4" s="146"/>
      <c r="S4" s="146"/>
      <c r="T4" s="146"/>
      <c r="U4" s="146"/>
      <c r="V4" s="146"/>
      <c r="W4" s="146"/>
      <c r="X4" s="146"/>
      <c r="Y4" s="146"/>
      <c r="Z4" s="146"/>
      <c r="AA4" s="146"/>
      <c r="AB4" s="146"/>
      <c r="AC4" s="146"/>
    </row>
    <row r="5">
      <c r="A5" s="149" t="s">
        <v>109</v>
      </c>
      <c r="B5" s="146"/>
      <c r="C5" s="146"/>
      <c r="D5" s="146"/>
      <c r="E5" s="146"/>
      <c r="F5" s="146"/>
      <c r="G5" s="146"/>
      <c r="H5" s="146"/>
      <c r="I5" s="146"/>
      <c r="J5" s="146"/>
      <c r="K5" s="146"/>
      <c r="L5" s="146"/>
      <c r="M5" s="150"/>
      <c r="N5" s="151"/>
      <c r="O5" s="151"/>
      <c r="P5" s="151"/>
      <c r="Q5" s="152"/>
      <c r="R5" s="152"/>
      <c r="S5" s="148"/>
      <c r="T5" s="148"/>
      <c r="U5" s="148"/>
      <c r="V5" s="148"/>
      <c r="W5" s="148"/>
      <c r="X5" s="148"/>
      <c r="Y5" s="146"/>
      <c r="Z5" s="146"/>
      <c r="AA5" s="146"/>
      <c r="AB5" s="146"/>
      <c r="AC5" s="146"/>
    </row>
    <row r="6">
      <c r="A6" s="153" t="s">
        <v>110</v>
      </c>
      <c r="B6" s="153" t="s">
        <v>111</v>
      </c>
      <c r="C6" s="146"/>
      <c r="D6" s="146"/>
      <c r="E6" s="146"/>
      <c r="F6" s="146"/>
      <c r="G6" s="146"/>
      <c r="H6" s="146"/>
      <c r="I6" s="146"/>
      <c r="J6" s="146"/>
      <c r="K6" s="146"/>
      <c r="L6" s="146"/>
      <c r="M6" s="150"/>
      <c r="N6" s="154" t="s">
        <v>6</v>
      </c>
      <c r="O6" s="155"/>
      <c r="P6" s="156"/>
      <c r="Q6" s="157"/>
      <c r="R6" s="157"/>
      <c r="S6" s="157"/>
      <c r="T6" s="157"/>
      <c r="U6" s="157"/>
      <c r="V6" s="157"/>
      <c r="W6" s="157"/>
      <c r="X6" s="157"/>
      <c r="Y6" s="158"/>
      <c r="Z6" s="146"/>
      <c r="AA6" s="146"/>
      <c r="AB6" s="146"/>
      <c r="AC6" s="146"/>
    </row>
    <row r="7">
      <c r="A7" s="146"/>
      <c r="B7" s="149" t="s">
        <v>112</v>
      </c>
      <c r="C7" s="149" t="s">
        <v>113</v>
      </c>
      <c r="D7" s="146"/>
      <c r="E7" s="146"/>
      <c r="F7" s="146"/>
      <c r="G7" s="146"/>
      <c r="H7" s="146"/>
      <c r="I7" s="146"/>
      <c r="J7" s="146"/>
      <c r="K7" s="146"/>
      <c r="L7" s="146"/>
      <c r="M7" s="150"/>
      <c r="N7" s="159"/>
      <c r="O7" s="160"/>
      <c r="P7" s="161" t="s">
        <v>114</v>
      </c>
      <c r="Q7" s="162" t="s">
        <v>115</v>
      </c>
      <c r="R7" s="162"/>
      <c r="S7" s="162" t="s">
        <v>116</v>
      </c>
      <c r="T7" s="162" t="s">
        <v>117</v>
      </c>
      <c r="U7" s="162" t="s">
        <v>118</v>
      </c>
      <c r="V7" s="163"/>
      <c r="W7" s="164" t="s">
        <v>119</v>
      </c>
      <c r="X7" s="165" t="s">
        <v>112</v>
      </c>
      <c r="Y7" s="158"/>
      <c r="Z7" s="146"/>
      <c r="AA7" s="146"/>
      <c r="AB7" s="146"/>
      <c r="AC7" s="146"/>
    </row>
    <row r="8">
      <c r="A8" s="146"/>
      <c r="B8" s="146"/>
      <c r="C8" s="149" t="s">
        <v>120</v>
      </c>
      <c r="D8" s="146"/>
      <c r="E8" s="146"/>
      <c r="F8" s="146"/>
      <c r="G8" s="146"/>
      <c r="H8" s="146"/>
      <c r="I8" s="146"/>
      <c r="J8" s="146"/>
      <c r="K8" s="146"/>
      <c r="L8" s="146"/>
      <c r="M8" s="146"/>
      <c r="N8" s="166"/>
      <c r="O8" s="166"/>
      <c r="P8" s="166"/>
      <c r="Q8" s="166"/>
      <c r="R8" s="166"/>
      <c r="S8" s="166"/>
      <c r="T8" s="166"/>
      <c r="U8" s="166"/>
      <c r="V8" s="166"/>
      <c r="W8" s="166"/>
      <c r="X8" s="166"/>
      <c r="Y8" s="146"/>
      <c r="Z8" s="146"/>
      <c r="AA8" s="146"/>
      <c r="AB8" s="146"/>
      <c r="AC8" s="146"/>
    </row>
    <row r="9">
      <c r="A9" s="146"/>
      <c r="B9" s="146"/>
      <c r="C9" s="149" t="s">
        <v>121</v>
      </c>
      <c r="D9" s="146"/>
      <c r="E9" s="146"/>
      <c r="F9" s="146"/>
      <c r="G9" s="146"/>
      <c r="H9" s="146"/>
      <c r="I9" s="146"/>
      <c r="J9" s="146"/>
      <c r="K9" s="146"/>
      <c r="L9" s="146"/>
      <c r="M9" s="146"/>
      <c r="N9" s="146"/>
      <c r="O9" s="146"/>
      <c r="P9" s="146"/>
      <c r="Q9" s="146"/>
      <c r="R9" s="146"/>
      <c r="S9" s="146"/>
      <c r="T9" s="146"/>
      <c r="U9" s="146"/>
      <c r="V9" s="146"/>
      <c r="W9" s="146"/>
      <c r="X9" s="146"/>
      <c r="Y9" s="146"/>
      <c r="Z9" s="146"/>
      <c r="AA9" s="146"/>
      <c r="AB9" s="146"/>
      <c r="AC9" s="146"/>
    </row>
    <row r="10">
      <c r="A10" s="146"/>
      <c r="B10" s="146"/>
      <c r="C10" s="149" t="s">
        <v>122</v>
      </c>
      <c r="D10" s="146"/>
      <c r="E10" s="146"/>
      <c r="F10" s="146"/>
      <c r="G10" s="146"/>
      <c r="H10" s="146"/>
      <c r="I10" s="146"/>
      <c r="J10" s="146"/>
      <c r="K10" s="146"/>
      <c r="L10" s="146"/>
      <c r="M10" s="146"/>
      <c r="N10" s="146"/>
      <c r="O10" s="146"/>
      <c r="P10" s="146"/>
      <c r="Q10" s="146"/>
      <c r="R10" s="146"/>
      <c r="S10" s="146"/>
      <c r="T10" s="146"/>
      <c r="U10" s="146"/>
      <c r="V10" s="146"/>
      <c r="W10" s="146"/>
      <c r="X10" s="146"/>
      <c r="Y10" s="146"/>
      <c r="Z10" s="146"/>
      <c r="AA10" s="146"/>
      <c r="AB10" s="146"/>
      <c r="AC10" s="146"/>
    </row>
    <row r="11">
      <c r="A11" s="146"/>
      <c r="B11" s="146"/>
      <c r="C11" s="149" t="s">
        <v>123</v>
      </c>
      <c r="D11" s="146"/>
      <c r="E11" s="146"/>
      <c r="F11" s="146"/>
      <c r="G11" s="146"/>
      <c r="H11" s="146"/>
      <c r="I11" s="146"/>
      <c r="J11" s="146"/>
      <c r="K11" s="146"/>
      <c r="L11" s="146"/>
      <c r="M11" s="146"/>
      <c r="N11" s="146"/>
      <c r="O11" s="146"/>
      <c r="P11" s="167"/>
      <c r="Q11" s="146"/>
      <c r="R11" s="146"/>
      <c r="S11" s="146"/>
      <c r="T11" s="146"/>
      <c r="U11" s="146"/>
      <c r="V11" s="146"/>
      <c r="W11" s="146"/>
      <c r="X11" s="146"/>
      <c r="Y11" s="146"/>
      <c r="Z11" s="146"/>
      <c r="AA11" s="146"/>
      <c r="AB11" s="146"/>
      <c r="AC11" s="146"/>
    </row>
    <row r="12">
      <c r="A12" s="146"/>
      <c r="B12" s="146"/>
      <c r="C12" s="149" t="s">
        <v>124</v>
      </c>
      <c r="D12" s="146"/>
      <c r="E12" s="146"/>
      <c r="F12" s="146"/>
      <c r="G12" s="146"/>
      <c r="H12" s="146"/>
      <c r="I12" s="146"/>
      <c r="J12" s="146"/>
      <c r="K12" s="146"/>
      <c r="L12" s="146"/>
      <c r="M12" s="146"/>
      <c r="N12" s="146"/>
      <c r="O12" s="146"/>
      <c r="P12" s="146"/>
      <c r="Q12" s="146"/>
      <c r="R12" s="146"/>
      <c r="S12" s="146"/>
      <c r="T12" s="146"/>
      <c r="U12" s="146"/>
      <c r="V12" s="146"/>
      <c r="W12" s="146"/>
      <c r="X12" s="146"/>
      <c r="Y12" s="146"/>
      <c r="Z12" s="146"/>
      <c r="AA12" s="146"/>
      <c r="AB12" s="146"/>
      <c r="AC12" s="146"/>
    </row>
    <row r="13">
      <c r="A13" s="146"/>
      <c r="B13" s="146"/>
      <c r="C13" s="146"/>
      <c r="D13" s="146"/>
      <c r="E13" s="146"/>
      <c r="F13" s="146"/>
      <c r="G13" s="146"/>
      <c r="H13" s="146"/>
      <c r="I13" s="146"/>
      <c r="J13" s="146"/>
      <c r="K13" s="146"/>
      <c r="L13" s="146"/>
      <c r="M13" s="146"/>
      <c r="N13" s="146"/>
      <c r="O13" s="146"/>
      <c r="P13" s="146"/>
      <c r="Q13" s="146"/>
      <c r="R13" s="146"/>
      <c r="S13" s="146"/>
      <c r="T13" s="146"/>
      <c r="U13" s="146"/>
      <c r="V13" s="146"/>
      <c r="W13" s="146"/>
      <c r="X13" s="146"/>
      <c r="Y13" s="146"/>
      <c r="Z13" s="146"/>
      <c r="AA13" s="146"/>
      <c r="AB13" s="146"/>
      <c r="AC13" s="146"/>
    </row>
    <row r="14">
      <c r="A14" s="146"/>
      <c r="B14" s="146"/>
      <c r="C14" s="146"/>
      <c r="D14" s="146"/>
      <c r="E14" s="146"/>
      <c r="F14" s="146"/>
      <c r="G14" s="146"/>
      <c r="H14" s="146"/>
      <c r="I14" s="146"/>
      <c r="J14" s="146"/>
      <c r="K14" s="146"/>
      <c r="L14" s="146"/>
      <c r="M14" s="146"/>
      <c r="N14" s="146"/>
      <c r="O14" s="146"/>
      <c r="P14" s="146"/>
      <c r="Q14" s="146"/>
      <c r="R14" s="146"/>
      <c r="S14" s="146"/>
      <c r="T14" s="146"/>
      <c r="U14" s="146"/>
      <c r="V14" s="146"/>
      <c r="W14" s="146"/>
      <c r="X14" s="146"/>
      <c r="Y14" s="146"/>
      <c r="Z14" s="146"/>
      <c r="AA14" s="146"/>
      <c r="AB14" s="146"/>
      <c r="AC14" s="146"/>
    </row>
    <row r="15">
      <c r="A15" s="146"/>
      <c r="B15" s="146"/>
      <c r="C15" s="146"/>
      <c r="D15" s="146"/>
      <c r="E15" s="146"/>
      <c r="F15" s="146"/>
      <c r="G15" s="146"/>
      <c r="H15" s="146"/>
      <c r="I15" s="146"/>
      <c r="J15" s="146"/>
      <c r="K15" s="146"/>
      <c r="L15" s="146"/>
      <c r="M15" s="146"/>
      <c r="N15" s="146"/>
      <c r="O15" s="146"/>
      <c r="P15" s="146"/>
      <c r="Q15" s="146"/>
      <c r="R15" s="146"/>
      <c r="S15" s="146"/>
      <c r="T15" s="146"/>
      <c r="U15" s="146"/>
      <c r="V15" s="146"/>
      <c r="W15" s="146"/>
      <c r="X15" s="146"/>
      <c r="Y15" s="146"/>
      <c r="Z15" s="146"/>
      <c r="AA15" s="146"/>
      <c r="AB15" s="146"/>
      <c r="AC15" s="146"/>
    </row>
    <row r="16">
      <c r="A16" s="146"/>
      <c r="B16" s="146"/>
      <c r="C16" s="146"/>
      <c r="D16" s="146"/>
      <c r="E16" s="146"/>
      <c r="F16" s="146"/>
      <c r="G16" s="146"/>
      <c r="H16" s="146"/>
      <c r="I16" s="146"/>
      <c r="J16" s="146"/>
      <c r="K16" s="146"/>
      <c r="L16" s="146"/>
      <c r="M16" s="146"/>
      <c r="N16" s="146"/>
      <c r="O16" s="146"/>
      <c r="P16" s="146"/>
      <c r="Q16" s="146"/>
      <c r="R16" s="146"/>
      <c r="S16" s="146"/>
      <c r="T16" s="146"/>
      <c r="U16" s="146"/>
      <c r="V16" s="146"/>
      <c r="W16" s="146"/>
      <c r="X16" s="146"/>
      <c r="Y16" s="146"/>
      <c r="Z16" s="146"/>
      <c r="AA16" s="146"/>
      <c r="AB16" s="146"/>
      <c r="AC16" s="146"/>
    </row>
    <row r="17">
      <c r="A17" s="146"/>
      <c r="B17" s="146"/>
      <c r="C17" s="146"/>
      <c r="D17" s="146"/>
      <c r="E17" s="146"/>
      <c r="F17" s="146"/>
      <c r="G17" s="146"/>
      <c r="H17" s="146"/>
      <c r="I17" s="146"/>
      <c r="J17" s="146"/>
      <c r="K17" s="146"/>
      <c r="L17" s="146"/>
      <c r="M17" s="146"/>
      <c r="N17" s="146"/>
      <c r="O17" s="146"/>
      <c r="P17" s="146"/>
      <c r="Q17" s="146"/>
      <c r="R17" s="146"/>
      <c r="S17" s="146"/>
      <c r="T17" s="146"/>
      <c r="U17" s="146"/>
      <c r="V17" s="146"/>
      <c r="W17" s="146"/>
      <c r="X17" s="146"/>
      <c r="Y17" s="146"/>
      <c r="Z17" s="146"/>
      <c r="AA17" s="146"/>
      <c r="AB17" s="146"/>
      <c r="AC17" s="146"/>
    </row>
    <row r="18">
      <c r="A18" s="146"/>
      <c r="B18" s="146"/>
      <c r="C18" s="146"/>
      <c r="D18" s="146"/>
      <c r="E18" s="146"/>
      <c r="F18" s="146"/>
      <c r="G18" s="146"/>
      <c r="H18" s="146"/>
      <c r="I18" s="146"/>
      <c r="J18" s="146"/>
      <c r="K18" s="146"/>
      <c r="L18" s="146"/>
      <c r="M18" s="146"/>
      <c r="N18" s="146"/>
      <c r="O18" s="146"/>
      <c r="P18" s="146"/>
      <c r="Q18" s="146"/>
      <c r="R18" s="146"/>
      <c r="S18" s="146"/>
      <c r="T18" s="146"/>
      <c r="U18" s="146"/>
      <c r="V18" s="146"/>
      <c r="W18" s="146"/>
      <c r="X18" s="146"/>
      <c r="Y18" s="146"/>
      <c r="Z18" s="146"/>
      <c r="AA18" s="146"/>
      <c r="AB18" s="146"/>
      <c r="AC18" s="146"/>
    </row>
    <row r="19">
      <c r="A19" s="146"/>
      <c r="B19" s="146"/>
      <c r="C19" s="146"/>
      <c r="D19" s="146"/>
      <c r="E19" s="146"/>
      <c r="F19" s="146"/>
      <c r="G19" s="146"/>
      <c r="H19" s="146"/>
      <c r="I19" s="146"/>
      <c r="J19" s="146"/>
      <c r="K19" s="146"/>
      <c r="L19" s="146"/>
      <c r="M19" s="146"/>
      <c r="N19" s="146"/>
      <c r="O19" s="146"/>
      <c r="P19" s="146"/>
      <c r="Q19" s="146"/>
      <c r="R19" s="146"/>
      <c r="S19" s="146"/>
      <c r="T19" s="146"/>
      <c r="U19" s="146"/>
      <c r="V19" s="146"/>
      <c r="W19" s="146"/>
      <c r="X19" s="146"/>
      <c r="Y19" s="146"/>
      <c r="Z19" s="146"/>
      <c r="AA19" s="146"/>
      <c r="AB19" s="146"/>
      <c r="AC19" s="146"/>
    </row>
    <row r="20">
      <c r="A20" s="146"/>
      <c r="B20" s="146"/>
      <c r="C20" s="146"/>
      <c r="D20" s="146"/>
      <c r="E20" s="146"/>
      <c r="F20" s="146"/>
      <c r="G20" s="146"/>
      <c r="H20" s="146"/>
      <c r="I20" s="146"/>
      <c r="J20" s="146"/>
      <c r="K20" s="146"/>
      <c r="L20" s="146"/>
      <c r="M20" s="146"/>
      <c r="N20" s="146"/>
      <c r="O20" s="146"/>
      <c r="P20" s="146"/>
      <c r="Q20" s="146"/>
      <c r="R20" s="146"/>
      <c r="S20" s="146"/>
      <c r="T20" s="146"/>
      <c r="U20" s="146"/>
      <c r="V20" s="146"/>
      <c r="W20" s="146"/>
      <c r="X20" s="146"/>
      <c r="Y20" s="146"/>
      <c r="Z20" s="146"/>
      <c r="AA20" s="146"/>
      <c r="AB20" s="146"/>
      <c r="AC20" s="146"/>
    </row>
    <row r="21">
      <c r="A21" s="146"/>
      <c r="B21" s="146"/>
      <c r="C21" s="146"/>
      <c r="D21" s="146"/>
      <c r="E21" s="146"/>
      <c r="F21" s="146"/>
      <c r="G21" s="146"/>
      <c r="H21" s="146"/>
      <c r="I21" s="146"/>
      <c r="J21" s="146"/>
      <c r="K21" s="146"/>
      <c r="L21" s="146"/>
      <c r="M21" s="146"/>
      <c r="N21" s="146"/>
      <c r="O21" s="146"/>
      <c r="P21" s="146"/>
      <c r="Q21" s="146"/>
      <c r="R21" s="146"/>
      <c r="S21" s="146"/>
      <c r="T21" s="146"/>
      <c r="U21" s="146"/>
      <c r="V21" s="146"/>
      <c r="W21" s="146"/>
      <c r="X21" s="146"/>
      <c r="Y21" s="146"/>
      <c r="Z21" s="146"/>
      <c r="AA21" s="146"/>
      <c r="AB21" s="146"/>
      <c r="AC21" s="146"/>
    </row>
    <row r="22">
      <c r="A22" s="146"/>
      <c r="B22" s="146"/>
      <c r="C22" s="146"/>
      <c r="D22" s="146"/>
      <c r="E22" s="146"/>
      <c r="F22" s="146"/>
      <c r="G22" s="146"/>
      <c r="H22" s="146"/>
      <c r="I22" s="146"/>
      <c r="J22" s="146"/>
      <c r="K22" s="146"/>
      <c r="L22" s="146"/>
      <c r="M22" s="146"/>
      <c r="N22" s="146"/>
      <c r="O22" s="146"/>
      <c r="P22" s="146"/>
      <c r="Q22" s="146"/>
      <c r="R22" s="146"/>
      <c r="S22" s="146"/>
      <c r="T22" s="146"/>
      <c r="U22" s="146"/>
      <c r="V22" s="146"/>
      <c r="W22" s="146"/>
      <c r="X22" s="146"/>
      <c r="Y22" s="146"/>
      <c r="Z22" s="146"/>
      <c r="AA22" s="146"/>
      <c r="AB22" s="146"/>
      <c r="AC22" s="146"/>
    </row>
    <row r="23">
      <c r="A23" s="146"/>
      <c r="B23" s="146"/>
      <c r="C23" s="146"/>
      <c r="D23" s="146"/>
      <c r="E23" s="146"/>
      <c r="F23" s="146"/>
      <c r="G23" s="146"/>
      <c r="H23" s="146"/>
      <c r="I23" s="146"/>
      <c r="J23" s="146"/>
      <c r="K23" s="146"/>
      <c r="L23" s="146"/>
      <c r="M23" s="146"/>
      <c r="N23" s="146"/>
      <c r="O23" s="146"/>
      <c r="P23" s="146"/>
      <c r="Q23" s="146"/>
      <c r="R23" s="146"/>
      <c r="S23" s="146"/>
      <c r="T23" s="146"/>
      <c r="U23" s="146"/>
      <c r="V23" s="146"/>
      <c r="W23" s="146"/>
      <c r="X23" s="146"/>
      <c r="Y23" s="146"/>
      <c r="Z23" s="146"/>
      <c r="AA23" s="146"/>
      <c r="AB23" s="146"/>
      <c r="AC23" s="146"/>
    </row>
    <row r="24">
      <c r="A24" s="146"/>
      <c r="B24" s="146"/>
      <c r="C24" s="146"/>
      <c r="D24" s="146"/>
      <c r="E24" s="146"/>
      <c r="F24" s="146"/>
      <c r="G24" s="146"/>
      <c r="H24" s="146"/>
      <c r="I24" s="146"/>
      <c r="J24" s="146"/>
      <c r="K24" s="146"/>
      <c r="L24" s="146"/>
      <c r="M24" s="146"/>
      <c r="N24" s="146"/>
      <c r="O24" s="146"/>
      <c r="P24" s="146"/>
      <c r="Q24" s="146"/>
      <c r="R24" s="146"/>
      <c r="S24" s="146"/>
      <c r="T24" s="146"/>
      <c r="U24" s="146"/>
      <c r="V24" s="146"/>
      <c r="W24" s="146"/>
      <c r="X24" s="146"/>
      <c r="Y24" s="146"/>
      <c r="Z24" s="146"/>
      <c r="AA24" s="146"/>
      <c r="AB24" s="146"/>
      <c r="AC24" s="146"/>
    </row>
    <row r="25">
      <c r="A25" s="146"/>
      <c r="B25" s="146"/>
      <c r="C25" s="146"/>
      <c r="D25" s="146"/>
      <c r="E25" s="146"/>
      <c r="F25" s="146"/>
      <c r="G25" s="146"/>
      <c r="H25" s="146"/>
      <c r="I25" s="146"/>
      <c r="J25" s="146"/>
      <c r="K25" s="146"/>
      <c r="L25" s="146"/>
      <c r="M25" s="146"/>
      <c r="N25" s="146"/>
      <c r="O25" s="146"/>
      <c r="P25" s="146"/>
      <c r="Q25" s="146"/>
      <c r="R25" s="146"/>
      <c r="S25" s="146"/>
      <c r="T25" s="146"/>
      <c r="U25" s="146"/>
      <c r="V25" s="146"/>
      <c r="W25" s="146"/>
      <c r="X25" s="146"/>
      <c r="Y25" s="146"/>
      <c r="Z25" s="146"/>
      <c r="AA25" s="146"/>
      <c r="AB25" s="146"/>
      <c r="AC25" s="146"/>
    </row>
    <row r="26">
      <c r="A26" s="146"/>
      <c r="B26" s="146"/>
      <c r="C26" s="146"/>
      <c r="D26" s="146"/>
      <c r="E26" s="146"/>
      <c r="F26" s="146"/>
      <c r="G26" s="146"/>
      <c r="H26" s="146"/>
      <c r="I26" s="146"/>
      <c r="J26" s="146"/>
      <c r="K26" s="146"/>
      <c r="L26" s="146"/>
      <c r="M26" s="146"/>
      <c r="N26" s="146"/>
      <c r="O26" s="146"/>
      <c r="P26" s="146"/>
      <c r="Q26" s="146"/>
      <c r="R26" s="146"/>
      <c r="S26" s="146"/>
      <c r="T26" s="146"/>
      <c r="U26" s="146"/>
      <c r="V26" s="146"/>
      <c r="W26" s="146"/>
      <c r="X26" s="146"/>
      <c r="Y26" s="146"/>
      <c r="Z26" s="146"/>
      <c r="AA26" s="146"/>
      <c r="AB26" s="146"/>
      <c r="AC26" s="146"/>
    </row>
    <row r="27">
      <c r="A27" s="146"/>
      <c r="B27" s="146"/>
      <c r="C27" s="146"/>
      <c r="D27" s="146"/>
      <c r="E27" s="146"/>
      <c r="F27" s="146"/>
      <c r="G27" s="146"/>
      <c r="H27" s="146"/>
      <c r="I27" s="146"/>
      <c r="J27" s="146"/>
      <c r="K27" s="146"/>
      <c r="L27" s="146"/>
      <c r="M27" s="146"/>
      <c r="N27" s="146"/>
      <c r="O27" s="146"/>
      <c r="P27" s="146"/>
      <c r="Q27" s="146"/>
      <c r="R27" s="146"/>
      <c r="S27" s="146"/>
      <c r="T27" s="146"/>
      <c r="U27" s="146"/>
      <c r="V27" s="146"/>
      <c r="W27" s="146"/>
      <c r="X27" s="146"/>
      <c r="Y27" s="146"/>
      <c r="Z27" s="146"/>
      <c r="AA27" s="146"/>
      <c r="AB27" s="146"/>
      <c r="AC27" s="146"/>
    </row>
    <row r="28">
      <c r="A28" s="146"/>
      <c r="B28" s="146"/>
      <c r="C28" s="146"/>
      <c r="D28" s="146"/>
      <c r="E28" s="146"/>
      <c r="F28" s="146"/>
      <c r="G28" s="146"/>
      <c r="H28" s="146"/>
      <c r="I28" s="146"/>
      <c r="J28" s="146"/>
      <c r="K28" s="146"/>
      <c r="L28" s="146"/>
      <c r="M28" s="146"/>
      <c r="N28" s="146"/>
      <c r="O28" s="146"/>
      <c r="P28" s="146"/>
      <c r="Q28" s="146"/>
      <c r="R28" s="146"/>
      <c r="S28" s="146"/>
      <c r="T28" s="146"/>
      <c r="U28" s="146"/>
      <c r="V28" s="146"/>
      <c r="W28" s="146"/>
      <c r="X28" s="146"/>
      <c r="Y28" s="146"/>
      <c r="Z28" s="146"/>
      <c r="AA28" s="146"/>
      <c r="AB28" s="146"/>
      <c r="AC28" s="146"/>
    </row>
    <row r="29">
      <c r="A29" s="146"/>
      <c r="B29" s="146"/>
      <c r="C29" s="146"/>
      <c r="D29" s="146"/>
      <c r="E29" s="146"/>
      <c r="F29" s="146"/>
      <c r="G29" s="146"/>
      <c r="H29" s="146"/>
      <c r="I29" s="146"/>
      <c r="J29" s="146"/>
      <c r="K29" s="146"/>
      <c r="L29" s="146"/>
      <c r="M29" s="146"/>
      <c r="N29" s="146"/>
      <c r="O29" s="146"/>
      <c r="P29" s="146"/>
      <c r="Q29" s="146"/>
      <c r="R29" s="146"/>
      <c r="S29" s="146"/>
      <c r="T29" s="146"/>
      <c r="U29" s="146"/>
      <c r="V29" s="146"/>
      <c r="W29" s="146"/>
      <c r="X29" s="146"/>
      <c r="Y29" s="146"/>
      <c r="Z29" s="146"/>
      <c r="AA29" s="146"/>
      <c r="AB29" s="146"/>
      <c r="AC29" s="146"/>
    </row>
    <row r="30">
      <c r="A30" s="146"/>
      <c r="B30" s="146"/>
      <c r="C30" s="146"/>
      <c r="D30" s="146"/>
      <c r="E30" s="146"/>
      <c r="F30" s="146"/>
      <c r="G30" s="146"/>
      <c r="H30" s="146"/>
      <c r="I30" s="146"/>
      <c r="J30" s="146"/>
      <c r="K30" s="146"/>
      <c r="L30" s="146"/>
      <c r="M30" s="146"/>
      <c r="N30" s="146"/>
      <c r="O30" s="146"/>
      <c r="P30" s="146"/>
      <c r="Q30" s="146"/>
      <c r="R30" s="146"/>
      <c r="S30" s="146"/>
      <c r="T30" s="146"/>
      <c r="U30" s="146"/>
      <c r="V30" s="146"/>
      <c r="W30" s="146"/>
      <c r="X30" s="146"/>
      <c r="Y30" s="146"/>
      <c r="Z30" s="146"/>
      <c r="AA30" s="146"/>
      <c r="AB30" s="146"/>
      <c r="AC30" s="146"/>
    </row>
    <row r="31">
      <c r="A31" s="146"/>
      <c r="B31" s="146"/>
      <c r="C31" s="146"/>
      <c r="D31" s="146"/>
      <c r="E31" s="146"/>
      <c r="F31" s="146"/>
      <c r="G31" s="146"/>
      <c r="H31" s="146"/>
      <c r="I31" s="146"/>
      <c r="J31" s="146"/>
      <c r="K31" s="146"/>
      <c r="L31" s="146"/>
      <c r="M31" s="146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  <c r="AA31" s="146"/>
      <c r="AB31" s="146"/>
      <c r="AC31" s="146"/>
    </row>
    <row r="32">
      <c r="A32" s="146"/>
      <c r="B32" s="146"/>
      <c r="C32" s="146"/>
      <c r="D32" s="147" t="s">
        <v>125</v>
      </c>
      <c r="E32" s="146"/>
      <c r="F32" s="146"/>
      <c r="G32" s="146"/>
      <c r="H32" s="146"/>
      <c r="I32" s="146"/>
      <c r="J32" s="146"/>
      <c r="K32" s="146"/>
      <c r="L32" s="146"/>
      <c r="M32" s="146"/>
      <c r="N32" s="146"/>
      <c r="O32" s="146"/>
      <c r="P32" s="146"/>
      <c r="Q32" s="146"/>
      <c r="R32" s="146"/>
      <c r="S32" s="146"/>
      <c r="T32" s="146"/>
      <c r="U32" s="146"/>
      <c r="V32" s="146"/>
      <c r="W32" s="146"/>
      <c r="X32" s="146"/>
      <c r="Y32" s="146"/>
      <c r="Z32" s="146"/>
      <c r="AA32" s="146"/>
      <c r="AB32" s="146"/>
      <c r="AC32" s="146"/>
    </row>
    <row r="33">
      <c r="A33" s="149" t="s">
        <v>126</v>
      </c>
      <c r="B33" s="153" t="s">
        <v>127</v>
      </c>
      <c r="C33" s="146"/>
      <c r="D33" s="146"/>
      <c r="E33" s="146"/>
      <c r="F33" s="146"/>
      <c r="G33" s="146"/>
      <c r="H33" s="146"/>
      <c r="I33" s="146"/>
      <c r="J33" s="146"/>
      <c r="K33" s="146"/>
      <c r="L33" s="146"/>
      <c r="M33" s="146"/>
      <c r="N33" s="146"/>
      <c r="O33" s="146"/>
      <c r="P33" s="146"/>
      <c r="Q33" s="146"/>
      <c r="R33" s="146"/>
      <c r="S33" s="146"/>
      <c r="T33" s="146"/>
      <c r="U33" s="146"/>
      <c r="V33" s="146"/>
      <c r="W33" s="146"/>
      <c r="X33" s="146"/>
      <c r="Y33" s="146"/>
      <c r="Z33" s="146"/>
      <c r="AA33" s="146"/>
      <c r="AB33" s="146"/>
      <c r="AC33" s="146"/>
    </row>
    <row r="34">
      <c r="A34" s="146"/>
      <c r="B34" s="146"/>
      <c r="C34" s="146"/>
      <c r="D34" s="146"/>
      <c r="E34" s="146"/>
      <c r="F34" s="146"/>
      <c r="G34" s="146"/>
      <c r="H34" s="146"/>
      <c r="I34" s="146"/>
      <c r="J34" s="146"/>
      <c r="K34" s="146"/>
      <c r="L34" s="146"/>
      <c r="M34" s="146"/>
      <c r="N34" s="146"/>
      <c r="O34" s="146"/>
      <c r="P34" s="146"/>
      <c r="Q34" s="146"/>
      <c r="R34" s="146"/>
      <c r="S34" s="146"/>
      <c r="T34" s="146"/>
      <c r="U34" s="146"/>
      <c r="V34" s="146"/>
      <c r="W34" s="146"/>
      <c r="X34" s="146"/>
      <c r="Y34" s="146"/>
      <c r="Z34" s="146"/>
      <c r="AA34" s="146"/>
      <c r="AB34" s="146"/>
      <c r="AC34" s="146"/>
    </row>
    <row r="35">
      <c r="A35" s="146"/>
      <c r="B35" s="146"/>
      <c r="C35" s="146"/>
      <c r="D35" s="146"/>
      <c r="E35" s="146"/>
      <c r="F35" s="146"/>
      <c r="G35" s="146"/>
      <c r="H35" s="146"/>
      <c r="I35" s="146"/>
      <c r="J35" s="146"/>
      <c r="K35" s="146"/>
      <c r="L35" s="146"/>
      <c r="M35" s="146"/>
      <c r="N35" s="146"/>
      <c r="O35" s="146"/>
      <c r="P35" s="146"/>
      <c r="Q35" s="146"/>
      <c r="R35" s="146"/>
      <c r="S35" s="146"/>
      <c r="T35" s="146"/>
      <c r="U35" s="146"/>
      <c r="V35" s="146"/>
      <c r="W35" s="146"/>
      <c r="X35" s="146"/>
      <c r="Y35" s="146"/>
      <c r="Z35" s="146"/>
      <c r="AA35" s="146"/>
      <c r="AB35" s="146"/>
      <c r="AC35" s="146"/>
    </row>
    <row r="36">
      <c r="A36" s="146"/>
      <c r="B36" s="146"/>
      <c r="C36" s="146"/>
      <c r="D36" s="146"/>
      <c r="E36" s="146"/>
      <c r="F36" s="146"/>
      <c r="G36" s="146"/>
      <c r="H36" s="146"/>
      <c r="I36" s="146"/>
      <c r="J36" s="146"/>
      <c r="K36" s="146"/>
      <c r="L36" s="146"/>
      <c r="M36" s="146"/>
      <c r="N36" s="146"/>
      <c r="O36" s="146"/>
      <c r="P36" s="146"/>
      <c r="Q36" s="146"/>
      <c r="R36" s="146"/>
      <c r="S36" s="146"/>
      <c r="T36" s="146"/>
      <c r="U36" s="146"/>
      <c r="V36" s="146"/>
      <c r="W36" s="146"/>
      <c r="X36" s="146"/>
      <c r="Y36" s="146"/>
      <c r="Z36" s="146"/>
      <c r="AA36" s="146"/>
      <c r="AB36" s="146"/>
      <c r="AC36" s="146"/>
    </row>
    <row r="37">
      <c r="A37" s="146"/>
      <c r="B37" s="146"/>
      <c r="C37" s="146"/>
      <c r="D37" s="146"/>
      <c r="E37" s="146"/>
      <c r="F37" s="146"/>
      <c r="G37" s="146"/>
      <c r="H37" s="146"/>
      <c r="I37" s="146"/>
      <c r="J37" s="146"/>
      <c r="K37" s="146"/>
      <c r="L37" s="146"/>
      <c r="M37" s="146"/>
      <c r="N37" s="146"/>
      <c r="O37" s="146"/>
      <c r="P37" s="146"/>
      <c r="Q37" s="146"/>
      <c r="R37" s="146"/>
      <c r="S37" s="146"/>
      <c r="T37" s="146"/>
      <c r="U37" s="146"/>
      <c r="V37" s="146"/>
      <c r="W37" s="146"/>
      <c r="X37" s="146"/>
      <c r="Y37" s="146"/>
      <c r="Z37" s="146"/>
      <c r="AA37" s="146"/>
      <c r="AB37" s="146"/>
      <c r="AC37" s="146"/>
    </row>
    <row r="38">
      <c r="A38" s="146"/>
      <c r="B38" s="146"/>
      <c r="C38" s="146"/>
      <c r="D38" s="146"/>
      <c r="E38" s="146"/>
      <c r="F38" s="146"/>
      <c r="G38" s="146"/>
      <c r="H38" s="146"/>
      <c r="I38" s="146"/>
      <c r="J38" s="146"/>
      <c r="K38" s="146"/>
      <c r="L38" s="146"/>
      <c r="M38" s="146"/>
      <c r="N38" s="146"/>
      <c r="O38" s="146"/>
      <c r="P38" s="146"/>
      <c r="Q38" s="146"/>
      <c r="R38" s="146"/>
      <c r="S38" s="146"/>
      <c r="T38" s="146"/>
      <c r="U38" s="146"/>
      <c r="V38" s="146"/>
      <c r="W38" s="146"/>
      <c r="X38" s="146"/>
      <c r="Y38" s="146"/>
      <c r="Z38" s="146"/>
      <c r="AA38" s="146"/>
      <c r="AB38" s="146"/>
      <c r="AC38" s="146"/>
    </row>
    <row r="39">
      <c r="A39" s="146"/>
      <c r="B39" s="146"/>
      <c r="C39" s="146"/>
      <c r="D39" s="146"/>
      <c r="E39" s="146"/>
      <c r="F39" s="146"/>
      <c r="G39" s="146"/>
      <c r="H39" s="146"/>
      <c r="I39" s="146"/>
      <c r="J39" s="146"/>
      <c r="K39" s="146"/>
      <c r="L39" s="146"/>
      <c r="M39" s="146"/>
      <c r="N39" s="146"/>
      <c r="O39" s="146"/>
      <c r="P39" s="146"/>
      <c r="Q39" s="146"/>
      <c r="R39" s="146"/>
      <c r="S39" s="146"/>
      <c r="T39" s="146"/>
      <c r="U39" s="146"/>
      <c r="V39" s="146"/>
      <c r="W39" s="146"/>
      <c r="X39" s="146"/>
      <c r="Y39" s="146"/>
      <c r="Z39" s="146"/>
      <c r="AA39" s="146"/>
      <c r="AB39" s="146"/>
      <c r="AC39" s="146"/>
    </row>
    <row r="40">
      <c r="A40" s="146"/>
      <c r="B40" s="146"/>
      <c r="C40" s="146"/>
      <c r="D40" s="146"/>
      <c r="E40" s="146"/>
      <c r="F40" s="146"/>
      <c r="G40" s="146"/>
      <c r="H40" s="146"/>
      <c r="I40" s="146"/>
      <c r="J40" s="146"/>
      <c r="K40" s="146"/>
      <c r="L40" s="146"/>
      <c r="M40" s="146"/>
      <c r="N40" s="146"/>
      <c r="O40" s="146"/>
      <c r="P40" s="146"/>
      <c r="Q40" s="146"/>
      <c r="R40" s="146"/>
      <c r="S40" s="146"/>
      <c r="T40" s="146"/>
      <c r="U40" s="146"/>
      <c r="V40" s="146"/>
      <c r="W40" s="146"/>
      <c r="X40" s="146"/>
      <c r="Y40" s="146"/>
      <c r="Z40" s="146"/>
      <c r="AA40" s="146"/>
      <c r="AB40" s="146"/>
      <c r="AC40" s="146"/>
    </row>
    <row r="41">
      <c r="A41" s="146"/>
      <c r="B41" s="146"/>
      <c r="C41" s="146"/>
      <c r="D41" s="146"/>
      <c r="E41" s="146"/>
      <c r="F41" s="146"/>
      <c r="G41" s="146"/>
      <c r="H41" s="146"/>
      <c r="I41" s="146"/>
      <c r="J41" s="146"/>
      <c r="K41" s="146"/>
      <c r="L41" s="146"/>
      <c r="M41" s="146"/>
      <c r="N41" s="146"/>
      <c r="O41" s="146"/>
      <c r="P41" s="146"/>
      <c r="Q41" s="146"/>
      <c r="R41" s="146"/>
      <c r="S41" s="146"/>
      <c r="T41" s="146"/>
      <c r="U41" s="146"/>
      <c r="V41" s="146"/>
      <c r="W41" s="146"/>
      <c r="X41" s="146"/>
      <c r="Y41" s="146"/>
      <c r="Z41" s="146"/>
      <c r="AA41" s="146"/>
      <c r="AB41" s="146"/>
      <c r="AC41" s="146"/>
    </row>
    <row r="42">
      <c r="A42" s="146"/>
      <c r="B42" s="146"/>
      <c r="C42" s="146"/>
      <c r="D42" s="146"/>
      <c r="E42" s="146"/>
      <c r="F42" s="146"/>
      <c r="G42" s="146"/>
      <c r="H42" s="146"/>
      <c r="I42" s="146"/>
      <c r="J42" s="146"/>
      <c r="K42" s="146"/>
      <c r="L42" s="146"/>
      <c r="M42" s="146"/>
      <c r="N42" s="146"/>
      <c r="O42" s="146"/>
      <c r="P42" s="146"/>
      <c r="Q42" s="146"/>
      <c r="R42" s="146"/>
      <c r="S42" s="146"/>
      <c r="T42" s="146"/>
      <c r="U42" s="146"/>
      <c r="V42" s="146"/>
      <c r="W42" s="146"/>
      <c r="X42" s="146"/>
      <c r="Y42" s="146"/>
      <c r="Z42" s="146"/>
      <c r="AA42" s="146"/>
      <c r="AB42" s="146"/>
      <c r="AC42" s="146"/>
    </row>
    <row r="43">
      <c r="A43" s="146"/>
      <c r="B43" s="146"/>
      <c r="C43" s="146"/>
      <c r="D43" s="146"/>
      <c r="E43" s="146"/>
      <c r="F43" s="146"/>
      <c r="G43" s="146"/>
      <c r="H43" s="146"/>
      <c r="I43" s="146"/>
      <c r="J43" s="146"/>
      <c r="K43" s="146"/>
      <c r="L43" s="146"/>
      <c r="M43" s="146"/>
      <c r="N43" s="146"/>
      <c r="O43" s="146"/>
      <c r="P43" s="146"/>
      <c r="Q43" s="146"/>
      <c r="R43" s="146"/>
      <c r="S43" s="146"/>
      <c r="T43" s="146"/>
      <c r="U43" s="146"/>
      <c r="V43" s="146"/>
      <c r="W43" s="146"/>
      <c r="X43" s="146"/>
      <c r="Y43" s="146"/>
      <c r="Z43" s="146"/>
      <c r="AA43" s="146"/>
      <c r="AB43" s="146"/>
      <c r="AC43" s="146"/>
    </row>
    <row r="44">
      <c r="A44" s="146"/>
      <c r="B44" s="146"/>
      <c r="C44" s="146"/>
      <c r="D44" s="146"/>
      <c r="E44" s="146"/>
      <c r="F44" s="146"/>
      <c r="G44" s="146"/>
      <c r="H44" s="146"/>
      <c r="I44" s="146"/>
      <c r="J44" s="146"/>
      <c r="K44" s="146"/>
      <c r="L44" s="146"/>
      <c r="M44" s="146"/>
      <c r="N44" s="146"/>
      <c r="O44" s="146"/>
      <c r="P44" s="146"/>
      <c r="Q44" s="146"/>
      <c r="R44" s="146"/>
      <c r="S44" s="146"/>
      <c r="T44" s="146"/>
      <c r="U44" s="146"/>
      <c r="V44" s="146"/>
      <c r="W44" s="146"/>
      <c r="X44" s="146"/>
      <c r="Y44" s="146"/>
      <c r="Z44" s="146"/>
      <c r="AA44" s="146"/>
      <c r="AB44" s="146"/>
      <c r="AC44" s="146"/>
    </row>
    <row r="45">
      <c r="A45" s="146"/>
      <c r="B45" s="146"/>
      <c r="C45" s="146"/>
      <c r="D45" s="146"/>
      <c r="E45" s="146"/>
      <c r="F45" s="146"/>
      <c r="G45" s="146"/>
      <c r="H45" s="146"/>
      <c r="I45" s="146"/>
      <c r="J45" s="146"/>
      <c r="K45" s="146"/>
      <c r="L45" s="146"/>
      <c r="M45" s="146"/>
      <c r="N45" s="146"/>
      <c r="O45" s="146"/>
      <c r="P45" s="146"/>
      <c r="Q45" s="146"/>
      <c r="R45" s="146"/>
      <c r="S45" s="146"/>
      <c r="T45" s="146"/>
      <c r="U45" s="146"/>
      <c r="V45" s="146"/>
      <c r="W45" s="146"/>
      <c r="X45" s="146"/>
      <c r="Y45" s="146"/>
      <c r="Z45" s="146"/>
      <c r="AA45" s="146"/>
      <c r="AB45" s="146"/>
      <c r="AC45" s="146"/>
    </row>
    <row r="46">
      <c r="A46" s="146"/>
      <c r="B46" s="146"/>
      <c r="C46" s="146"/>
      <c r="D46" s="146"/>
      <c r="E46" s="146"/>
      <c r="F46" s="146"/>
      <c r="G46" s="146"/>
      <c r="H46" s="146"/>
      <c r="I46" s="146"/>
      <c r="J46" s="146"/>
      <c r="K46" s="146"/>
      <c r="L46" s="146"/>
      <c r="M46" s="146"/>
      <c r="N46" s="146"/>
      <c r="O46" s="146"/>
      <c r="P46" s="146"/>
      <c r="Q46" s="146"/>
      <c r="R46" s="146"/>
      <c r="S46" s="146"/>
      <c r="T46" s="146"/>
      <c r="U46" s="146"/>
      <c r="V46" s="146"/>
      <c r="W46" s="146"/>
      <c r="X46" s="146"/>
      <c r="Y46" s="146"/>
      <c r="Z46" s="146"/>
      <c r="AA46" s="146"/>
      <c r="AB46" s="146"/>
      <c r="AC46" s="146"/>
    </row>
    <row r="47">
      <c r="A47" s="146"/>
      <c r="B47" s="146"/>
      <c r="C47" s="146"/>
      <c r="D47" s="146"/>
      <c r="E47" s="146"/>
      <c r="F47" s="146"/>
      <c r="G47" s="146"/>
      <c r="H47" s="146"/>
      <c r="I47" s="146"/>
      <c r="J47" s="146"/>
      <c r="K47" s="146"/>
      <c r="L47" s="146"/>
      <c r="M47" s="146"/>
      <c r="N47" s="146"/>
      <c r="O47" s="146"/>
      <c r="P47" s="146"/>
      <c r="Q47" s="146"/>
      <c r="R47" s="146"/>
      <c r="S47" s="146"/>
      <c r="T47" s="146"/>
      <c r="U47" s="146"/>
      <c r="V47" s="146"/>
      <c r="W47" s="146"/>
      <c r="X47" s="146"/>
      <c r="Y47" s="146"/>
      <c r="Z47" s="146"/>
      <c r="AA47" s="146"/>
      <c r="AB47" s="146"/>
      <c r="AC47" s="146"/>
    </row>
    <row r="48">
      <c r="A48" s="146"/>
      <c r="B48" s="146"/>
      <c r="C48" s="146"/>
      <c r="D48" s="146"/>
      <c r="E48" s="146"/>
      <c r="F48" s="146"/>
      <c r="G48" s="146"/>
      <c r="H48" s="146"/>
      <c r="I48" s="146"/>
      <c r="J48" s="146"/>
      <c r="K48" s="146"/>
      <c r="L48" s="146"/>
      <c r="M48" s="146"/>
      <c r="N48" s="146"/>
      <c r="O48" s="146"/>
      <c r="P48" s="146"/>
      <c r="Q48" s="146"/>
      <c r="R48" s="146"/>
      <c r="S48" s="146"/>
      <c r="T48" s="146"/>
      <c r="U48" s="146"/>
      <c r="V48" s="146"/>
      <c r="W48" s="146"/>
      <c r="X48" s="146"/>
      <c r="Y48" s="146"/>
      <c r="Z48" s="146"/>
      <c r="AA48" s="146"/>
      <c r="AB48" s="146"/>
      <c r="AC48" s="146"/>
    </row>
    <row r="49">
      <c r="A49" s="146"/>
      <c r="B49" s="146"/>
      <c r="C49" s="146"/>
      <c r="D49" s="146"/>
      <c r="E49" s="146"/>
      <c r="F49" s="146"/>
      <c r="G49" s="146"/>
      <c r="H49" s="146"/>
      <c r="I49" s="146"/>
      <c r="J49" s="146"/>
      <c r="K49" s="146"/>
      <c r="L49" s="146"/>
      <c r="M49" s="146"/>
      <c r="N49" s="146"/>
      <c r="O49" s="146"/>
      <c r="P49" s="146"/>
      <c r="Q49" s="146"/>
      <c r="R49" s="146"/>
      <c r="S49" s="146"/>
      <c r="T49" s="146"/>
      <c r="U49" s="146"/>
      <c r="V49" s="146"/>
      <c r="W49" s="146"/>
      <c r="X49" s="146"/>
      <c r="Y49" s="146"/>
      <c r="Z49" s="146"/>
      <c r="AA49" s="146"/>
      <c r="AB49" s="146"/>
      <c r="AC49" s="146"/>
    </row>
    <row r="50">
      <c r="A50" s="146"/>
      <c r="B50" s="146"/>
      <c r="C50" s="146"/>
      <c r="D50" s="146"/>
      <c r="E50" s="146"/>
      <c r="F50" s="146"/>
      <c r="G50" s="146"/>
      <c r="H50" s="146"/>
      <c r="I50" s="146"/>
      <c r="J50" s="146"/>
      <c r="K50" s="146"/>
      <c r="L50" s="146"/>
      <c r="M50" s="146"/>
      <c r="N50" s="146"/>
      <c r="O50" s="146"/>
      <c r="P50" s="146"/>
      <c r="Q50" s="146"/>
      <c r="R50" s="146"/>
      <c r="S50" s="146"/>
      <c r="T50" s="146"/>
      <c r="U50" s="146"/>
      <c r="V50" s="146"/>
      <c r="W50" s="146"/>
      <c r="X50" s="146"/>
      <c r="Y50" s="146"/>
      <c r="Z50" s="146"/>
      <c r="AA50" s="146"/>
      <c r="AB50" s="146"/>
      <c r="AC50" s="146"/>
    </row>
    <row r="51">
      <c r="A51" s="146"/>
      <c r="B51" s="146"/>
      <c r="C51" s="146"/>
      <c r="D51" s="146"/>
      <c r="E51" s="146"/>
      <c r="F51" s="146"/>
      <c r="G51" s="146"/>
      <c r="H51" s="146"/>
      <c r="I51" s="146"/>
      <c r="J51" s="146"/>
      <c r="K51" s="146"/>
      <c r="L51" s="146"/>
      <c r="M51" s="146"/>
      <c r="N51" s="146"/>
      <c r="O51" s="146"/>
      <c r="P51" s="146"/>
      <c r="Q51" s="146"/>
      <c r="R51" s="146"/>
      <c r="S51" s="146"/>
      <c r="T51" s="146"/>
      <c r="U51" s="146"/>
      <c r="V51" s="146"/>
      <c r="W51" s="146"/>
      <c r="X51" s="146"/>
      <c r="Y51" s="146"/>
      <c r="Z51" s="146"/>
      <c r="AA51" s="146"/>
      <c r="AB51" s="146"/>
      <c r="AC51" s="146"/>
    </row>
    <row r="52">
      <c r="A52" s="146"/>
      <c r="B52" s="146"/>
      <c r="C52" s="146"/>
      <c r="D52" s="146"/>
      <c r="E52" s="146"/>
      <c r="F52" s="146"/>
      <c r="G52" s="146"/>
      <c r="H52" s="146"/>
      <c r="I52" s="146"/>
      <c r="J52" s="146"/>
      <c r="K52" s="146"/>
      <c r="L52" s="146"/>
      <c r="M52" s="146"/>
      <c r="N52" s="146"/>
      <c r="O52" s="146"/>
      <c r="P52" s="146"/>
      <c r="Q52" s="146"/>
      <c r="R52" s="146"/>
      <c r="S52" s="146"/>
      <c r="T52" s="146"/>
      <c r="U52" s="146"/>
      <c r="V52" s="146"/>
      <c r="W52" s="146"/>
      <c r="X52" s="146"/>
      <c r="Y52" s="146"/>
      <c r="Z52" s="146"/>
      <c r="AA52" s="146"/>
      <c r="AB52" s="146"/>
      <c r="AC52" s="146"/>
    </row>
    <row r="53">
      <c r="A53" s="146"/>
      <c r="B53" s="146"/>
      <c r="C53" s="146"/>
      <c r="D53" s="146"/>
      <c r="E53" s="146"/>
      <c r="F53" s="146"/>
      <c r="G53" s="146"/>
      <c r="H53" s="146"/>
      <c r="I53" s="146"/>
      <c r="J53" s="146"/>
      <c r="K53" s="146"/>
      <c r="L53" s="146"/>
      <c r="M53" s="146"/>
      <c r="N53" s="146"/>
      <c r="O53" s="146"/>
      <c r="P53" s="146"/>
      <c r="Q53" s="146"/>
      <c r="R53" s="146"/>
      <c r="S53" s="146"/>
      <c r="T53" s="146"/>
      <c r="U53" s="146"/>
      <c r="V53" s="146"/>
      <c r="W53" s="146"/>
      <c r="X53" s="146"/>
      <c r="Y53" s="146"/>
      <c r="Z53" s="146"/>
      <c r="AA53" s="146"/>
      <c r="AB53" s="146"/>
      <c r="AC53" s="146"/>
    </row>
    <row r="54">
      <c r="A54" s="146"/>
      <c r="B54" s="146"/>
      <c r="C54" s="146"/>
      <c r="D54" s="146"/>
      <c r="E54" s="146"/>
      <c r="F54" s="146"/>
      <c r="G54" s="146"/>
      <c r="H54" s="146"/>
      <c r="I54" s="146"/>
      <c r="J54" s="146"/>
      <c r="K54" s="146"/>
      <c r="L54" s="146"/>
      <c r="M54" s="146"/>
      <c r="N54" s="146"/>
      <c r="O54" s="146"/>
      <c r="P54" s="146"/>
      <c r="Q54" s="146"/>
      <c r="R54" s="146"/>
      <c r="S54" s="146"/>
      <c r="T54" s="146"/>
      <c r="U54" s="146"/>
      <c r="V54" s="146"/>
      <c r="W54" s="146"/>
      <c r="X54" s="146"/>
      <c r="Y54" s="146"/>
      <c r="Z54" s="146"/>
      <c r="AA54" s="146"/>
      <c r="AB54" s="146"/>
      <c r="AC54" s="146"/>
    </row>
    <row r="55">
      <c r="A55" s="146"/>
      <c r="B55" s="146"/>
      <c r="C55" s="146"/>
      <c r="D55" s="146"/>
      <c r="E55" s="146"/>
      <c r="F55" s="146"/>
      <c r="G55" s="146"/>
      <c r="H55" s="146"/>
      <c r="I55" s="146"/>
      <c r="J55" s="146"/>
      <c r="K55" s="146"/>
      <c r="L55" s="146"/>
      <c r="M55" s="146"/>
      <c r="N55" s="146"/>
      <c r="O55" s="146"/>
      <c r="P55" s="146"/>
      <c r="Q55" s="146"/>
      <c r="R55" s="146"/>
      <c r="S55" s="146"/>
      <c r="T55" s="146"/>
      <c r="U55" s="146"/>
      <c r="V55" s="146"/>
      <c r="W55" s="146"/>
      <c r="X55" s="146"/>
      <c r="Y55" s="146"/>
      <c r="Z55" s="146"/>
      <c r="AA55" s="146"/>
      <c r="AB55" s="146"/>
      <c r="AC55" s="146"/>
    </row>
    <row r="56">
      <c r="A56" s="146"/>
      <c r="B56" s="146"/>
      <c r="C56" s="146"/>
      <c r="D56" s="146"/>
      <c r="E56" s="146"/>
      <c r="F56" s="146"/>
      <c r="G56" s="146"/>
      <c r="H56" s="146"/>
      <c r="I56" s="146"/>
      <c r="J56" s="146"/>
      <c r="K56" s="146"/>
      <c r="L56" s="146"/>
      <c r="M56" s="146"/>
      <c r="N56" s="146"/>
      <c r="O56" s="146"/>
      <c r="P56" s="146"/>
      <c r="Q56" s="146"/>
      <c r="R56" s="146"/>
      <c r="S56" s="146"/>
      <c r="T56" s="146"/>
      <c r="U56" s="146"/>
      <c r="V56" s="146"/>
      <c r="W56" s="146"/>
      <c r="X56" s="146"/>
      <c r="Y56" s="146"/>
      <c r="Z56" s="146"/>
      <c r="AA56" s="146"/>
      <c r="AB56" s="146"/>
      <c r="AC56" s="146"/>
    </row>
    <row r="57">
      <c r="A57" s="146"/>
      <c r="B57" s="146"/>
      <c r="C57" s="146"/>
      <c r="D57" s="146"/>
      <c r="E57" s="146"/>
      <c r="F57" s="146"/>
      <c r="G57" s="146"/>
      <c r="H57" s="146"/>
      <c r="I57" s="146"/>
      <c r="J57" s="146"/>
      <c r="K57" s="146"/>
      <c r="L57" s="146"/>
      <c r="M57" s="146"/>
      <c r="N57" s="146"/>
      <c r="O57" s="146"/>
      <c r="P57" s="146"/>
      <c r="Q57" s="146"/>
      <c r="R57" s="146"/>
      <c r="S57" s="146"/>
      <c r="T57" s="146"/>
      <c r="U57" s="146"/>
      <c r="V57" s="146"/>
      <c r="W57" s="146"/>
      <c r="X57" s="146"/>
      <c r="Y57" s="146"/>
      <c r="Z57" s="146"/>
      <c r="AA57" s="146"/>
      <c r="AB57" s="146"/>
      <c r="AC57" s="146"/>
    </row>
    <row r="58">
      <c r="A58" s="146"/>
      <c r="B58" s="146"/>
      <c r="C58" s="146"/>
      <c r="D58" s="146"/>
      <c r="E58" s="146"/>
      <c r="F58" s="146"/>
      <c r="G58" s="146"/>
      <c r="H58" s="146"/>
      <c r="I58" s="146"/>
      <c r="J58" s="146"/>
      <c r="K58" s="146"/>
      <c r="L58" s="146"/>
      <c r="M58" s="146"/>
      <c r="N58" s="146"/>
      <c r="O58" s="146"/>
      <c r="P58" s="146"/>
      <c r="Q58" s="146"/>
      <c r="R58" s="146"/>
      <c r="S58" s="146"/>
      <c r="T58" s="146"/>
      <c r="U58" s="146"/>
      <c r="V58" s="146"/>
      <c r="W58" s="146"/>
      <c r="X58" s="146"/>
      <c r="Y58" s="146"/>
      <c r="Z58" s="146"/>
      <c r="AA58" s="146"/>
      <c r="AB58" s="146"/>
      <c r="AC58" s="146"/>
    </row>
    <row r="59">
      <c r="A59" s="146"/>
      <c r="B59" s="146"/>
      <c r="C59" s="146"/>
      <c r="D59" s="146"/>
      <c r="E59" s="146"/>
      <c r="F59" s="146"/>
      <c r="G59" s="146"/>
      <c r="H59" s="146"/>
      <c r="I59" s="146"/>
      <c r="J59" s="146"/>
      <c r="K59" s="146"/>
      <c r="L59" s="146"/>
      <c r="M59" s="146"/>
      <c r="N59" s="146"/>
      <c r="O59" s="146"/>
      <c r="P59" s="146"/>
      <c r="Q59" s="146"/>
      <c r="R59" s="146"/>
      <c r="S59" s="146"/>
      <c r="T59" s="146"/>
      <c r="U59" s="146"/>
      <c r="V59" s="146"/>
      <c r="W59" s="146"/>
      <c r="X59" s="146"/>
      <c r="Y59" s="146"/>
      <c r="Z59" s="146"/>
      <c r="AA59" s="146"/>
      <c r="AB59" s="146"/>
      <c r="AC59" s="146"/>
    </row>
    <row r="60">
      <c r="A60" s="168">
        <v>44198.0</v>
      </c>
      <c r="B60" s="153" t="s">
        <v>128</v>
      </c>
      <c r="C60" s="146"/>
      <c r="D60" s="146"/>
      <c r="E60" s="146"/>
      <c r="F60" s="146"/>
      <c r="G60" s="146"/>
      <c r="H60" s="146"/>
      <c r="I60" s="146"/>
      <c r="J60" s="146"/>
      <c r="K60" s="146"/>
      <c r="L60" s="146"/>
      <c r="M60" s="146"/>
      <c r="N60" s="146"/>
      <c r="O60" s="146"/>
      <c r="P60" s="146"/>
      <c r="Q60" s="146"/>
      <c r="R60" s="146"/>
      <c r="S60" s="146"/>
      <c r="T60" s="146"/>
      <c r="U60" s="146"/>
      <c r="V60" s="146"/>
      <c r="W60" s="146"/>
      <c r="X60" s="146"/>
      <c r="Y60" s="146"/>
      <c r="Z60" s="146"/>
      <c r="AA60" s="146"/>
      <c r="AB60" s="146"/>
      <c r="AC60" s="146"/>
    </row>
    <row r="61">
      <c r="A61" s="146"/>
      <c r="B61" s="149" t="s">
        <v>129</v>
      </c>
      <c r="C61" s="149" t="s">
        <v>130</v>
      </c>
      <c r="D61" s="146"/>
      <c r="E61" s="146"/>
      <c r="F61" s="146"/>
      <c r="G61" s="146"/>
      <c r="H61" s="146"/>
      <c r="I61" s="146"/>
      <c r="J61" s="146"/>
      <c r="K61" s="146"/>
      <c r="L61" s="146"/>
      <c r="M61" s="146"/>
      <c r="N61" s="146"/>
      <c r="O61" s="146"/>
      <c r="P61" s="146"/>
      <c r="Q61" s="146"/>
      <c r="R61" s="146"/>
      <c r="S61" s="146"/>
      <c r="T61" s="146"/>
      <c r="U61" s="146"/>
      <c r="V61" s="146"/>
      <c r="W61" s="146"/>
      <c r="X61" s="146"/>
      <c r="Y61" s="146"/>
      <c r="Z61" s="146"/>
      <c r="AA61" s="146"/>
      <c r="AB61" s="146"/>
      <c r="AC61" s="146"/>
    </row>
    <row r="62" ht="1.5" customHeight="1">
      <c r="A62" s="146"/>
      <c r="B62" s="146"/>
      <c r="C62" s="146"/>
      <c r="D62" s="146"/>
      <c r="E62" s="146"/>
      <c r="F62" s="146"/>
      <c r="G62" s="146"/>
      <c r="H62" s="146"/>
      <c r="I62" s="146"/>
      <c r="J62" s="146"/>
      <c r="K62" s="146"/>
      <c r="L62" s="146"/>
      <c r="M62" s="146"/>
      <c r="N62" s="146"/>
      <c r="O62" s="146"/>
      <c r="P62" s="146"/>
      <c r="Q62" s="146"/>
      <c r="R62" s="146"/>
      <c r="S62" s="146"/>
      <c r="T62" s="146"/>
      <c r="U62" s="146"/>
      <c r="V62" s="146"/>
      <c r="W62" s="146"/>
      <c r="X62" s="146"/>
      <c r="Y62" s="146"/>
      <c r="Z62" s="146"/>
      <c r="AA62" s="146"/>
      <c r="AB62" s="146"/>
      <c r="AC62" s="146"/>
    </row>
    <row r="63">
      <c r="A63" s="146"/>
      <c r="B63" s="149" t="s">
        <v>131</v>
      </c>
      <c r="C63" s="149" t="s">
        <v>130</v>
      </c>
      <c r="D63" s="146"/>
      <c r="E63" s="146"/>
      <c r="F63" s="146"/>
      <c r="G63" s="146"/>
      <c r="H63" s="146"/>
      <c r="I63" s="146"/>
      <c r="J63" s="146"/>
      <c r="K63" s="146"/>
      <c r="L63" s="146"/>
      <c r="M63" s="146"/>
      <c r="N63" s="146"/>
      <c r="O63" s="146"/>
      <c r="P63" s="146"/>
      <c r="Q63" s="146"/>
      <c r="R63" s="146"/>
      <c r="S63" s="146"/>
      <c r="T63" s="146"/>
      <c r="U63" s="146"/>
      <c r="V63" s="146"/>
      <c r="W63" s="146"/>
      <c r="X63" s="146"/>
      <c r="Y63" s="146"/>
      <c r="Z63" s="146"/>
      <c r="AA63" s="146"/>
      <c r="AB63" s="146"/>
      <c r="AC63" s="146"/>
    </row>
    <row r="64">
      <c r="A64" s="146"/>
      <c r="B64" s="149" t="s">
        <v>132</v>
      </c>
      <c r="C64" s="149" t="s">
        <v>130</v>
      </c>
      <c r="D64" s="146"/>
      <c r="E64" s="146"/>
      <c r="F64" s="146"/>
      <c r="G64" s="146"/>
      <c r="H64" s="146"/>
      <c r="I64" s="146"/>
      <c r="J64" s="146"/>
      <c r="K64" s="146"/>
      <c r="L64" s="146"/>
      <c r="M64" s="146"/>
      <c r="N64" s="146"/>
      <c r="O64" s="146"/>
      <c r="P64" s="146"/>
      <c r="Q64" s="146"/>
      <c r="R64" s="146"/>
      <c r="S64" s="146"/>
      <c r="T64" s="146"/>
      <c r="U64" s="146"/>
      <c r="V64" s="146"/>
      <c r="W64" s="146"/>
      <c r="X64" s="146"/>
      <c r="Y64" s="146"/>
      <c r="Z64" s="146"/>
      <c r="AA64" s="146"/>
      <c r="AB64" s="146"/>
      <c r="AC64" s="146"/>
    </row>
    <row r="65">
      <c r="A65" s="146"/>
      <c r="B65" s="149" t="s">
        <v>133</v>
      </c>
      <c r="C65" s="149"/>
      <c r="D65" s="146"/>
      <c r="E65" s="146"/>
      <c r="F65" s="146"/>
      <c r="G65" s="146"/>
      <c r="H65" s="146"/>
      <c r="I65" s="146"/>
      <c r="J65" s="146"/>
      <c r="K65" s="146"/>
      <c r="L65" s="146"/>
      <c r="M65" s="146"/>
      <c r="N65" s="146"/>
      <c r="O65" s="146"/>
      <c r="P65" s="146"/>
      <c r="Q65" s="146"/>
      <c r="R65" s="146"/>
      <c r="S65" s="146"/>
      <c r="T65" s="146"/>
      <c r="U65" s="146"/>
      <c r="V65" s="146"/>
      <c r="W65" s="146"/>
      <c r="X65" s="146"/>
      <c r="Y65" s="146"/>
      <c r="Z65" s="146"/>
      <c r="AA65" s="146"/>
      <c r="AB65" s="146"/>
      <c r="AC65" s="146"/>
    </row>
    <row r="66">
      <c r="A66" s="146"/>
      <c r="B66" s="146"/>
      <c r="C66" s="149" t="s">
        <v>134</v>
      </c>
      <c r="D66" s="146"/>
      <c r="E66" s="146"/>
      <c r="F66" s="146"/>
      <c r="G66" s="146"/>
      <c r="H66" s="146"/>
      <c r="I66" s="146"/>
      <c r="J66" s="146"/>
      <c r="K66" s="146"/>
      <c r="L66" s="146"/>
      <c r="M66" s="146"/>
      <c r="N66" s="146"/>
      <c r="O66" s="146"/>
      <c r="P66" s="146"/>
      <c r="Q66" s="146"/>
      <c r="R66" s="146"/>
      <c r="S66" s="146"/>
      <c r="T66" s="146"/>
      <c r="U66" s="146"/>
      <c r="V66" s="146"/>
      <c r="W66" s="146"/>
      <c r="X66" s="146"/>
      <c r="Y66" s="146"/>
      <c r="Z66" s="146"/>
      <c r="AA66" s="146"/>
      <c r="AB66" s="146"/>
      <c r="AC66" s="146"/>
    </row>
    <row r="67" ht="21.75" customHeight="1">
      <c r="A67" s="146"/>
      <c r="B67" s="146"/>
      <c r="C67" s="149" t="s">
        <v>135</v>
      </c>
      <c r="D67" s="146"/>
      <c r="E67" s="146"/>
      <c r="F67" s="146"/>
      <c r="G67" s="146"/>
      <c r="H67" s="146"/>
      <c r="I67" s="146"/>
      <c r="J67" s="146"/>
      <c r="K67" s="146"/>
      <c r="L67" s="146"/>
      <c r="M67" s="146"/>
      <c r="N67" s="146"/>
      <c r="O67" s="146"/>
      <c r="P67" s="146"/>
      <c r="Q67" s="146"/>
      <c r="R67" s="146"/>
      <c r="S67" s="146"/>
      <c r="T67" s="146"/>
      <c r="U67" s="146"/>
      <c r="V67" s="146"/>
      <c r="W67" s="146"/>
      <c r="X67" s="146"/>
      <c r="Y67" s="146"/>
      <c r="Z67" s="146"/>
      <c r="AA67" s="146"/>
      <c r="AB67" s="146"/>
      <c r="AC67" s="146"/>
    </row>
    <row r="68">
      <c r="A68" s="146"/>
      <c r="B68" s="146"/>
      <c r="C68" s="149" t="s">
        <v>136</v>
      </c>
      <c r="D68" s="146"/>
      <c r="E68" s="146"/>
      <c r="F68" s="146"/>
      <c r="G68" s="146"/>
      <c r="H68" s="146"/>
      <c r="I68" s="146"/>
      <c r="J68" s="146"/>
      <c r="K68" s="169" t="s">
        <v>137</v>
      </c>
      <c r="L68" s="158"/>
      <c r="M68" s="146"/>
      <c r="N68" s="146"/>
      <c r="O68" s="146"/>
      <c r="P68" s="146"/>
      <c r="Q68" s="146"/>
      <c r="R68" s="146"/>
      <c r="S68" s="146"/>
      <c r="T68" s="146"/>
      <c r="U68" s="146"/>
      <c r="V68" s="146"/>
      <c r="W68" s="146"/>
      <c r="X68" s="146"/>
      <c r="Y68" s="146"/>
      <c r="Z68" s="146"/>
      <c r="AA68" s="146"/>
      <c r="AB68" s="146"/>
      <c r="AC68" s="146"/>
    </row>
    <row r="69" ht="4.5" customHeight="1">
      <c r="A69" s="146"/>
      <c r="B69" s="146"/>
      <c r="D69" s="146"/>
      <c r="E69" s="146"/>
      <c r="F69" s="146"/>
      <c r="G69" s="146"/>
      <c r="H69" s="146"/>
      <c r="I69" s="146"/>
      <c r="J69" s="146"/>
      <c r="K69" s="146"/>
      <c r="L69" s="146"/>
      <c r="M69" s="146"/>
      <c r="N69" s="146"/>
      <c r="O69" s="146"/>
      <c r="P69" s="146"/>
      <c r="Q69" s="146"/>
      <c r="R69" s="146"/>
      <c r="S69" s="146"/>
      <c r="T69" s="146"/>
      <c r="U69" s="146"/>
      <c r="V69" s="146"/>
      <c r="W69" s="146"/>
      <c r="X69" s="146"/>
      <c r="Y69" s="146"/>
      <c r="Z69" s="146"/>
      <c r="AA69" s="146"/>
      <c r="AB69" s="146"/>
      <c r="AC69" s="146"/>
    </row>
    <row r="70">
      <c r="A70" s="146"/>
      <c r="B70" s="146"/>
      <c r="C70" s="149" t="s">
        <v>138</v>
      </c>
      <c r="D70" s="146"/>
      <c r="E70" s="146"/>
      <c r="F70" s="146"/>
      <c r="G70" s="146"/>
      <c r="H70" s="146"/>
      <c r="I70" s="146"/>
      <c r="J70" s="146"/>
      <c r="K70" s="146"/>
      <c r="L70" s="146"/>
      <c r="M70" s="146"/>
      <c r="N70" s="146"/>
      <c r="O70" s="146"/>
      <c r="P70" s="146"/>
      <c r="Q70" s="146"/>
      <c r="R70" s="146"/>
      <c r="S70" s="146"/>
      <c r="T70" s="146"/>
      <c r="U70" s="146"/>
      <c r="V70" s="146"/>
      <c r="W70" s="146"/>
      <c r="X70" s="146"/>
      <c r="Y70" s="146"/>
      <c r="Z70" s="146"/>
      <c r="AA70" s="146"/>
      <c r="AB70" s="146"/>
      <c r="AC70" s="146"/>
    </row>
    <row r="71">
      <c r="A71" s="146"/>
      <c r="B71" s="149" t="s">
        <v>139</v>
      </c>
      <c r="C71" s="146"/>
      <c r="D71" s="146"/>
      <c r="E71" s="146"/>
      <c r="F71" s="146"/>
      <c r="G71" s="146"/>
      <c r="H71" s="146"/>
      <c r="I71" s="146"/>
      <c r="J71" s="146"/>
      <c r="K71" s="146"/>
      <c r="L71" s="146"/>
      <c r="M71" s="146"/>
      <c r="N71" s="146"/>
      <c r="O71" s="146"/>
      <c r="P71" s="146"/>
      <c r="Q71" s="146"/>
      <c r="R71" s="146"/>
      <c r="S71" s="146"/>
      <c r="T71" s="146"/>
      <c r="U71" s="146"/>
      <c r="V71" s="146"/>
      <c r="W71" s="146"/>
      <c r="X71" s="146"/>
      <c r="Y71" s="146"/>
      <c r="Z71" s="146"/>
      <c r="AA71" s="146"/>
      <c r="AB71" s="146"/>
      <c r="AC71" s="146"/>
    </row>
    <row r="72">
      <c r="A72" s="146"/>
      <c r="B72" s="149" t="s">
        <v>140</v>
      </c>
      <c r="C72" s="146"/>
      <c r="D72" s="146"/>
      <c r="E72" s="146"/>
      <c r="F72" s="146"/>
      <c r="G72" s="146"/>
      <c r="H72" s="146"/>
      <c r="I72" s="146"/>
      <c r="J72" s="146"/>
      <c r="K72" s="146"/>
      <c r="L72" s="146"/>
      <c r="M72" s="146"/>
      <c r="N72" s="146"/>
      <c r="O72" s="146"/>
      <c r="P72" s="146"/>
      <c r="Q72" s="146"/>
      <c r="R72" s="146"/>
      <c r="S72" s="146"/>
      <c r="T72" s="146"/>
      <c r="U72" s="146"/>
      <c r="V72" s="146"/>
      <c r="W72" s="146"/>
      <c r="X72" s="146"/>
      <c r="Y72" s="146"/>
      <c r="Z72" s="146"/>
      <c r="AA72" s="146"/>
      <c r="AB72" s="146"/>
      <c r="AC72" s="146"/>
    </row>
    <row r="73">
      <c r="A73" s="146"/>
      <c r="B73" s="149" t="s">
        <v>141</v>
      </c>
      <c r="C73" s="146"/>
      <c r="D73" s="146"/>
      <c r="E73" s="146"/>
      <c r="F73" s="146"/>
      <c r="G73" s="146"/>
      <c r="H73" s="146"/>
      <c r="I73" s="146"/>
      <c r="J73" s="146"/>
      <c r="K73" s="146"/>
      <c r="L73" s="146"/>
      <c r="M73" s="146"/>
      <c r="N73" s="146"/>
      <c r="O73" s="146"/>
      <c r="P73" s="146"/>
      <c r="Q73" s="146"/>
      <c r="R73" s="146"/>
      <c r="S73" s="146"/>
      <c r="T73" s="146"/>
      <c r="U73" s="146"/>
      <c r="V73" s="146"/>
      <c r="W73" s="146"/>
      <c r="X73" s="146"/>
      <c r="Y73" s="146"/>
      <c r="Z73" s="146"/>
      <c r="AA73" s="146"/>
      <c r="AB73" s="146"/>
      <c r="AC73" s="146"/>
    </row>
    <row r="74">
      <c r="A74" s="146"/>
      <c r="B74" s="149" t="s">
        <v>142</v>
      </c>
      <c r="C74" s="149" t="s">
        <v>130</v>
      </c>
      <c r="D74" s="146"/>
      <c r="E74" s="146"/>
      <c r="F74" s="146"/>
      <c r="G74" s="146"/>
      <c r="H74" s="146"/>
      <c r="I74" s="146"/>
      <c r="J74" s="146"/>
      <c r="K74" s="146"/>
      <c r="L74" s="146"/>
      <c r="M74" s="146"/>
      <c r="N74" s="146"/>
      <c r="O74" s="146"/>
      <c r="P74" s="146"/>
      <c r="Q74" s="146"/>
      <c r="R74" s="146"/>
      <c r="S74" s="146"/>
      <c r="T74" s="146"/>
      <c r="U74" s="146"/>
      <c r="V74" s="146"/>
      <c r="W74" s="146"/>
      <c r="X74" s="146"/>
      <c r="Y74" s="146"/>
      <c r="Z74" s="146"/>
      <c r="AA74" s="146"/>
      <c r="AB74" s="146"/>
      <c r="AC74" s="146"/>
    </row>
    <row r="75">
      <c r="A75" s="146"/>
      <c r="B75" s="149" t="s">
        <v>143</v>
      </c>
      <c r="C75" s="149" t="s">
        <v>130</v>
      </c>
      <c r="D75" s="146"/>
      <c r="E75" s="146"/>
      <c r="F75" s="146"/>
      <c r="G75" s="146"/>
      <c r="H75" s="146"/>
      <c r="I75" s="146"/>
      <c r="J75" s="146"/>
      <c r="K75" s="146"/>
      <c r="L75" s="146"/>
      <c r="M75" s="146"/>
      <c r="N75" s="146"/>
      <c r="O75" s="146"/>
      <c r="P75" s="146"/>
      <c r="Q75" s="146"/>
      <c r="R75" s="146"/>
      <c r="S75" s="146"/>
      <c r="T75" s="146"/>
      <c r="U75" s="146"/>
      <c r="V75" s="146"/>
      <c r="W75" s="146"/>
      <c r="X75" s="146"/>
      <c r="Y75" s="146"/>
      <c r="Z75" s="146"/>
      <c r="AA75" s="146"/>
      <c r="AB75" s="146"/>
      <c r="AC75" s="146"/>
    </row>
    <row r="76">
      <c r="A76" s="146"/>
      <c r="B76" s="149" t="s">
        <v>144</v>
      </c>
      <c r="C76" s="146"/>
      <c r="D76" s="146"/>
      <c r="E76" s="146"/>
      <c r="F76" s="146"/>
      <c r="G76" s="146"/>
      <c r="H76" s="146"/>
      <c r="I76" s="146"/>
      <c r="J76" s="146"/>
      <c r="K76" s="146"/>
      <c r="L76" s="146"/>
      <c r="M76" s="146"/>
      <c r="N76" s="146"/>
      <c r="O76" s="146"/>
      <c r="P76" s="146"/>
      <c r="Q76" s="146"/>
      <c r="R76" s="146"/>
      <c r="S76" s="146"/>
      <c r="T76" s="146"/>
      <c r="U76" s="146"/>
      <c r="V76" s="146"/>
      <c r="W76" s="146"/>
      <c r="X76" s="146"/>
      <c r="Y76" s="146"/>
      <c r="Z76" s="146"/>
      <c r="AA76" s="146"/>
      <c r="AB76" s="146"/>
      <c r="AC76" s="146"/>
    </row>
    <row r="77">
      <c r="A77" s="146"/>
      <c r="C77" s="149" t="s">
        <v>145</v>
      </c>
      <c r="D77" s="146"/>
      <c r="E77" s="146"/>
      <c r="F77" s="146"/>
      <c r="G77" s="146"/>
      <c r="H77" s="146"/>
      <c r="I77" s="146"/>
      <c r="J77" s="146"/>
      <c r="K77" s="146"/>
      <c r="L77" s="146"/>
      <c r="M77" s="146"/>
      <c r="N77" s="146"/>
      <c r="O77" s="146"/>
      <c r="P77" s="146"/>
      <c r="Q77" s="146"/>
      <c r="R77" s="146"/>
      <c r="S77" s="146"/>
      <c r="T77" s="146"/>
      <c r="U77" s="146"/>
      <c r="V77" s="146"/>
      <c r="W77" s="146"/>
      <c r="X77" s="146"/>
      <c r="Y77" s="146"/>
      <c r="Z77" s="146"/>
      <c r="AA77" s="146"/>
      <c r="AB77" s="146"/>
      <c r="AC77" s="146"/>
    </row>
    <row r="78">
      <c r="A78" s="146"/>
      <c r="C78" s="149" t="s">
        <v>146</v>
      </c>
      <c r="D78" s="146"/>
      <c r="E78" s="146"/>
      <c r="F78" s="146"/>
      <c r="G78" s="146"/>
      <c r="H78" s="146"/>
      <c r="I78" s="146"/>
      <c r="J78" s="146"/>
      <c r="K78" s="146"/>
      <c r="L78" s="146"/>
      <c r="M78" s="146"/>
      <c r="N78" s="146"/>
      <c r="O78" s="146"/>
      <c r="P78" s="146"/>
      <c r="Q78" s="146"/>
      <c r="R78" s="146"/>
      <c r="S78" s="146"/>
      <c r="T78" s="146"/>
      <c r="U78" s="146"/>
      <c r="V78" s="146"/>
      <c r="W78" s="146"/>
      <c r="X78" s="146"/>
      <c r="Y78" s="146"/>
      <c r="Z78" s="146"/>
      <c r="AA78" s="146"/>
      <c r="AB78" s="146"/>
      <c r="AC78" s="146"/>
    </row>
    <row r="79">
      <c r="A79" s="146"/>
      <c r="B79" s="149" t="s">
        <v>147</v>
      </c>
      <c r="D79" s="146"/>
      <c r="E79" s="146"/>
      <c r="F79" s="146"/>
      <c r="G79" s="146"/>
      <c r="H79" s="146"/>
      <c r="I79" s="146"/>
      <c r="J79" s="146"/>
      <c r="K79" s="146"/>
      <c r="L79" s="146"/>
      <c r="M79" s="146"/>
      <c r="N79" s="146"/>
      <c r="O79" s="146"/>
      <c r="P79" s="146"/>
      <c r="Q79" s="146"/>
      <c r="R79" s="146"/>
      <c r="S79" s="146"/>
      <c r="T79" s="146"/>
      <c r="U79" s="146"/>
      <c r="V79" s="146"/>
      <c r="W79" s="146"/>
      <c r="X79" s="146"/>
      <c r="Y79" s="146"/>
      <c r="Z79" s="146"/>
      <c r="AA79" s="146"/>
      <c r="AB79" s="146"/>
      <c r="AC79" s="146"/>
    </row>
    <row r="80">
      <c r="A80" s="146"/>
      <c r="B80" s="146"/>
      <c r="C80" s="149" t="s">
        <v>145</v>
      </c>
      <c r="D80" s="146"/>
      <c r="E80" s="146"/>
      <c r="F80" s="146"/>
      <c r="G80" s="146"/>
      <c r="H80" s="146"/>
      <c r="I80" s="146"/>
      <c r="J80" s="146"/>
      <c r="K80" s="146"/>
      <c r="L80" s="146"/>
      <c r="M80" s="146"/>
      <c r="N80" s="146"/>
      <c r="O80" s="146"/>
      <c r="P80" s="146"/>
      <c r="Q80" s="146"/>
      <c r="R80" s="146"/>
      <c r="S80" s="146"/>
      <c r="T80" s="146"/>
      <c r="U80" s="146"/>
      <c r="V80" s="146"/>
      <c r="W80" s="146"/>
      <c r="X80" s="146"/>
      <c r="Y80" s="146"/>
      <c r="Z80" s="146"/>
      <c r="AA80" s="146"/>
      <c r="AB80" s="146"/>
      <c r="AC80" s="146"/>
    </row>
    <row r="81">
      <c r="A81" s="146"/>
      <c r="B81" s="146"/>
      <c r="C81" s="149" t="s">
        <v>148</v>
      </c>
      <c r="D81" s="146"/>
      <c r="E81" s="146"/>
      <c r="F81" s="146"/>
      <c r="G81" s="146"/>
      <c r="H81" s="146"/>
      <c r="I81" s="146"/>
      <c r="J81" s="146"/>
      <c r="K81" s="146"/>
      <c r="L81" s="146"/>
      <c r="M81" s="146"/>
      <c r="N81" s="146"/>
      <c r="O81" s="146"/>
      <c r="P81" s="146"/>
      <c r="Q81" s="146"/>
      <c r="R81" s="146"/>
      <c r="S81" s="146"/>
      <c r="T81" s="146"/>
      <c r="U81" s="146"/>
      <c r="V81" s="146"/>
      <c r="W81" s="146"/>
      <c r="X81" s="146"/>
      <c r="Y81" s="146"/>
      <c r="Z81" s="146"/>
      <c r="AA81" s="146"/>
      <c r="AB81" s="146"/>
      <c r="AC81" s="146"/>
    </row>
    <row r="82">
      <c r="A82" s="146"/>
      <c r="B82" s="146"/>
      <c r="C82" s="149" t="s">
        <v>149</v>
      </c>
      <c r="D82" s="146"/>
      <c r="E82" s="146"/>
      <c r="F82" s="146"/>
      <c r="G82" s="146"/>
      <c r="H82" s="146"/>
      <c r="I82" s="146"/>
      <c r="J82" s="146"/>
      <c r="K82" s="146"/>
      <c r="L82" s="146"/>
      <c r="M82" s="146"/>
      <c r="N82" s="146"/>
      <c r="O82" s="146"/>
      <c r="P82" s="146"/>
      <c r="Q82" s="146"/>
      <c r="R82" s="146"/>
      <c r="S82" s="146"/>
      <c r="T82" s="146"/>
      <c r="U82" s="146"/>
      <c r="V82" s="146"/>
      <c r="W82" s="146"/>
      <c r="X82" s="146"/>
      <c r="Y82" s="146"/>
      <c r="Z82" s="146"/>
      <c r="AA82" s="146"/>
      <c r="AB82" s="146"/>
      <c r="AC82" s="146"/>
    </row>
    <row r="83">
      <c r="A83" s="146"/>
      <c r="B83" s="146"/>
      <c r="C83" s="149" t="s">
        <v>150</v>
      </c>
      <c r="D83" s="146"/>
      <c r="E83" s="146"/>
      <c r="F83" s="146"/>
      <c r="G83" s="146"/>
      <c r="H83" s="146"/>
      <c r="I83" s="146"/>
      <c r="J83" s="146"/>
      <c r="K83" s="146"/>
      <c r="L83" s="146"/>
      <c r="M83" s="146"/>
      <c r="N83" s="146"/>
      <c r="O83" s="146"/>
      <c r="P83" s="146"/>
      <c r="Q83" s="146"/>
      <c r="R83" s="146"/>
      <c r="S83" s="146"/>
      <c r="T83" s="146"/>
      <c r="U83" s="146"/>
      <c r="V83" s="146"/>
      <c r="W83" s="146"/>
      <c r="X83" s="146"/>
      <c r="Y83" s="146"/>
      <c r="Z83" s="146"/>
      <c r="AA83" s="146"/>
      <c r="AB83" s="146"/>
      <c r="AC83" s="146"/>
    </row>
    <row r="84">
      <c r="A84" s="146"/>
      <c r="B84" s="146"/>
      <c r="C84" s="146"/>
      <c r="D84" s="146"/>
      <c r="E84" s="146"/>
      <c r="F84" s="146"/>
      <c r="G84" s="146"/>
      <c r="H84" s="146"/>
      <c r="I84" s="146"/>
      <c r="J84" s="146"/>
      <c r="K84" s="146"/>
      <c r="L84" s="146"/>
      <c r="M84" s="146"/>
      <c r="N84" s="146"/>
      <c r="O84" s="146"/>
      <c r="P84" s="146"/>
      <c r="Q84" s="146"/>
      <c r="R84" s="146"/>
      <c r="S84" s="146"/>
      <c r="T84" s="146"/>
      <c r="U84" s="146"/>
      <c r="V84" s="146"/>
      <c r="W84" s="146"/>
      <c r="X84" s="146"/>
      <c r="Y84" s="146"/>
      <c r="Z84" s="146"/>
      <c r="AA84" s="146"/>
      <c r="AB84" s="146"/>
      <c r="AC84" s="146"/>
    </row>
    <row r="85">
      <c r="A85" s="146"/>
      <c r="B85" s="146"/>
      <c r="C85" s="146"/>
      <c r="D85" s="146"/>
      <c r="E85" s="146"/>
      <c r="F85" s="146"/>
      <c r="G85" s="146"/>
      <c r="H85" s="146"/>
      <c r="I85" s="146"/>
      <c r="J85" s="146"/>
      <c r="K85" s="146"/>
      <c r="L85" s="146"/>
      <c r="M85" s="146"/>
      <c r="N85" s="146"/>
      <c r="O85" s="146"/>
      <c r="P85" s="146"/>
      <c r="Q85" s="146"/>
      <c r="R85" s="146"/>
      <c r="S85" s="146"/>
      <c r="T85" s="146"/>
      <c r="U85" s="146"/>
      <c r="V85" s="146"/>
      <c r="W85" s="146"/>
      <c r="X85" s="146"/>
      <c r="Y85" s="146"/>
      <c r="Z85" s="146"/>
      <c r="AA85" s="146"/>
      <c r="AB85" s="146"/>
      <c r="AC85" s="146"/>
    </row>
    <row r="86">
      <c r="A86" s="146"/>
      <c r="B86" s="146"/>
      <c r="C86" s="146"/>
      <c r="D86" s="146"/>
      <c r="E86" s="146"/>
      <c r="F86" s="146"/>
      <c r="G86" s="146"/>
      <c r="H86" s="146"/>
      <c r="I86" s="146"/>
      <c r="J86" s="146"/>
      <c r="K86" s="146"/>
      <c r="L86" s="146"/>
      <c r="M86" s="146"/>
      <c r="N86" s="146"/>
      <c r="O86" s="146"/>
      <c r="P86" s="146"/>
      <c r="Q86" s="146"/>
      <c r="R86" s="146"/>
      <c r="S86" s="146"/>
      <c r="T86" s="146"/>
      <c r="U86" s="146"/>
      <c r="V86" s="146"/>
      <c r="W86" s="146"/>
      <c r="X86" s="146"/>
      <c r="Y86" s="146"/>
      <c r="Z86" s="146"/>
      <c r="AA86" s="146"/>
      <c r="AB86" s="146"/>
      <c r="AC86" s="146"/>
    </row>
    <row r="87">
      <c r="A87" s="146"/>
      <c r="B87" s="146"/>
      <c r="C87" s="146"/>
      <c r="D87" s="146"/>
      <c r="E87" s="146"/>
      <c r="F87" s="146"/>
      <c r="G87" s="146"/>
      <c r="H87" s="146"/>
      <c r="I87" s="146"/>
      <c r="J87" s="146"/>
      <c r="K87" s="146"/>
      <c r="L87" s="146"/>
      <c r="M87" s="146"/>
      <c r="N87" s="146"/>
      <c r="O87" s="146"/>
      <c r="P87" s="146"/>
      <c r="Q87" s="146"/>
      <c r="R87" s="146"/>
      <c r="S87" s="146"/>
      <c r="T87" s="146"/>
      <c r="U87" s="146"/>
      <c r="V87" s="146"/>
      <c r="W87" s="146"/>
      <c r="X87" s="146"/>
      <c r="Y87" s="146"/>
      <c r="Z87" s="146"/>
      <c r="AA87" s="146"/>
      <c r="AB87" s="146"/>
      <c r="AC87" s="146"/>
    </row>
    <row r="88">
      <c r="A88" s="146"/>
      <c r="B88" s="146"/>
      <c r="C88" s="146"/>
      <c r="D88" s="146"/>
      <c r="E88" s="146"/>
      <c r="F88" s="146"/>
      <c r="G88" s="146"/>
      <c r="H88" s="146"/>
      <c r="I88" s="146"/>
      <c r="J88" s="146"/>
      <c r="K88" s="146"/>
      <c r="L88" s="146"/>
      <c r="M88" s="146"/>
      <c r="N88" s="146"/>
      <c r="O88" s="146"/>
      <c r="P88" s="146"/>
      <c r="Q88" s="146"/>
      <c r="R88" s="146"/>
      <c r="S88" s="146"/>
      <c r="T88" s="146"/>
      <c r="U88" s="146"/>
      <c r="V88" s="146"/>
      <c r="W88" s="146"/>
      <c r="X88" s="146"/>
      <c r="Y88" s="146"/>
      <c r="Z88" s="146"/>
      <c r="AA88" s="146"/>
      <c r="AB88" s="146"/>
      <c r="AC88" s="146"/>
    </row>
    <row r="89">
      <c r="A89" s="146"/>
      <c r="B89" s="146"/>
      <c r="C89" s="146"/>
      <c r="D89" s="146"/>
      <c r="E89" s="146"/>
      <c r="F89" s="146"/>
      <c r="G89" s="146"/>
      <c r="H89" s="146"/>
      <c r="I89" s="146"/>
      <c r="J89" s="146"/>
      <c r="K89" s="146"/>
      <c r="L89" s="146"/>
      <c r="M89" s="146"/>
      <c r="N89" s="146"/>
      <c r="O89" s="146"/>
      <c r="P89" s="146"/>
      <c r="Q89" s="146"/>
      <c r="R89" s="146"/>
      <c r="S89" s="146"/>
      <c r="T89" s="146"/>
      <c r="U89" s="146"/>
      <c r="V89" s="146"/>
      <c r="W89" s="146"/>
      <c r="X89" s="146"/>
      <c r="Y89" s="146"/>
      <c r="Z89" s="146"/>
      <c r="AA89" s="146"/>
      <c r="AB89" s="146"/>
      <c r="AC89" s="146"/>
    </row>
    <row r="90">
      <c r="A90" s="146"/>
      <c r="B90" s="146"/>
      <c r="C90" s="146"/>
      <c r="D90" s="146"/>
      <c r="E90" s="146"/>
      <c r="F90" s="146"/>
      <c r="G90" s="146"/>
      <c r="H90" s="146"/>
      <c r="I90" s="146"/>
      <c r="J90" s="146"/>
      <c r="K90" s="146"/>
      <c r="L90" s="146"/>
      <c r="M90" s="146"/>
      <c r="N90" s="146"/>
      <c r="O90" s="146"/>
      <c r="P90" s="146"/>
      <c r="Q90" s="146"/>
      <c r="R90" s="146"/>
      <c r="S90" s="146"/>
      <c r="T90" s="146"/>
      <c r="U90" s="146"/>
      <c r="V90" s="146"/>
      <c r="W90" s="146"/>
      <c r="X90" s="146"/>
      <c r="Y90" s="146"/>
      <c r="Z90" s="146"/>
      <c r="AA90" s="146"/>
      <c r="AB90" s="146"/>
      <c r="AC90" s="146"/>
    </row>
    <row r="91">
      <c r="A91" s="146"/>
      <c r="B91" s="146"/>
      <c r="C91" s="146"/>
      <c r="D91" s="146"/>
      <c r="E91" s="146"/>
      <c r="F91" s="146"/>
      <c r="G91" s="146"/>
      <c r="H91" s="146"/>
      <c r="I91" s="146"/>
      <c r="J91" s="146"/>
      <c r="K91" s="146"/>
      <c r="L91" s="146"/>
      <c r="M91" s="146"/>
      <c r="N91" s="146"/>
      <c r="O91" s="146"/>
      <c r="P91" s="146"/>
      <c r="Q91" s="146"/>
      <c r="R91" s="146"/>
      <c r="S91" s="146"/>
      <c r="T91" s="146"/>
      <c r="U91" s="146"/>
      <c r="V91" s="146"/>
      <c r="W91" s="146"/>
      <c r="X91" s="146"/>
      <c r="Y91" s="146"/>
      <c r="Z91" s="146"/>
      <c r="AA91" s="146"/>
      <c r="AB91" s="146"/>
      <c r="AC91" s="146"/>
    </row>
    <row r="92">
      <c r="A92" s="146"/>
      <c r="B92" s="146"/>
      <c r="C92" s="146"/>
      <c r="D92" s="146"/>
      <c r="E92" s="146"/>
      <c r="F92" s="146"/>
      <c r="G92" s="146"/>
      <c r="H92" s="146"/>
      <c r="I92" s="146"/>
      <c r="J92" s="146"/>
      <c r="K92" s="146"/>
      <c r="L92" s="146"/>
      <c r="M92" s="146"/>
      <c r="N92" s="146"/>
      <c r="O92" s="146"/>
      <c r="P92" s="146"/>
      <c r="Q92" s="146"/>
      <c r="R92" s="146"/>
      <c r="S92" s="146"/>
      <c r="T92" s="146"/>
      <c r="U92" s="146"/>
      <c r="V92" s="146"/>
      <c r="W92" s="146"/>
      <c r="X92" s="146"/>
      <c r="Y92" s="146"/>
      <c r="Z92" s="146"/>
      <c r="AA92" s="146"/>
      <c r="AB92" s="146"/>
      <c r="AC92" s="146"/>
    </row>
    <row r="93">
      <c r="A93" s="146"/>
      <c r="B93" s="146"/>
      <c r="C93" s="146"/>
      <c r="D93" s="146"/>
      <c r="E93" s="146"/>
      <c r="F93" s="146"/>
      <c r="G93" s="146"/>
      <c r="H93" s="146"/>
      <c r="I93" s="146"/>
      <c r="J93" s="146"/>
      <c r="K93" s="146"/>
      <c r="L93" s="146"/>
      <c r="M93" s="146"/>
      <c r="N93" s="146"/>
      <c r="O93" s="146"/>
      <c r="P93" s="146"/>
      <c r="Q93" s="146"/>
      <c r="R93" s="146"/>
      <c r="S93" s="146"/>
      <c r="T93" s="146"/>
      <c r="U93" s="146"/>
      <c r="V93" s="146"/>
      <c r="W93" s="146"/>
      <c r="X93" s="146"/>
      <c r="Y93" s="146"/>
      <c r="Z93" s="146"/>
      <c r="AA93" s="146"/>
      <c r="AB93" s="146"/>
      <c r="AC93" s="146"/>
    </row>
    <row r="94">
      <c r="A94" s="146"/>
      <c r="B94" s="149" t="s">
        <v>151</v>
      </c>
      <c r="C94" s="146"/>
      <c r="D94" s="146"/>
      <c r="E94" s="146"/>
      <c r="F94" s="146"/>
      <c r="G94" s="146"/>
      <c r="H94" s="146"/>
      <c r="I94" s="146"/>
      <c r="J94" s="146"/>
      <c r="K94" s="146"/>
      <c r="L94" s="146"/>
      <c r="M94" s="146"/>
      <c r="N94" s="146"/>
      <c r="O94" s="146"/>
      <c r="P94" s="146"/>
      <c r="Q94" s="146"/>
      <c r="R94" s="146"/>
      <c r="S94" s="146"/>
      <c r="T94" s="146"/>
      <c r="U94" s="146"/>
      <c r="V94" s="146"/>
      <c r="W94" s="146"/>
      <c r="X94" s="146"/>
      <c r="Y94" s="146"/>
      <c r="Z94" s="146"/>
      <c r="AA94" s="146"/>
      <c r="AB94" s="146"/>
      <c r="AC94" s="146"/>
    </row>
    <row r="95">
      <c r="A95" s="146"/>
      <c r="B95" s="146"/>
      <c r="C95" s="149" t="s">
        <v>145</v>
      </c>
      <c r="D95" s="146"/>
      <c r="E95" s="146"/>
      <c r="F95" s="146"/>
      <c r="G95" s="146"/>
      <c r="H95" s="146"/>
      <c r="I95" s="146"/>
      <c r="J95" s="146"/>
      <c r="K95" s="146"/>
      <c r="L95" s="146"/>
      <c r="M95" s="146"/>
      <c r="N95" s="146"/>
      <c r="O95" s="146"/>
      <c r="P95" s="146"/>
      <c r="Q95" s="146"/>
      <c r="R95" s="146"/>
      <c r="S95" s="146"/>
      <c r="T95" s="146"/>
      <c r="U95" s="146"/>
      <c r="V95" s="146"/>
      <c r="W95" s="146"/>
      <c r="X95" s="146"/>
      <c r="Y95" s="146"/>
      <c r="Z95" s="146"/>
      <c r="AA95" s="146"/>
      <c r="AB95" s="146"/>
      <c r="AC95" s="146"/>
    </row>
    <row r="96">
      <c r="A96" s="146"/>
      <c r="B96" s="146"/>
      <c r="C96" s="149" t="s">
        <v>152</v>
      </c>
      <c r="D96" s="146"/>
      <c r="E96" s="146"/>
      <c r="F96" s="146"/>
      <c r="G96" s="146"/>
      <c r="H96" s="146"/>
      <c r="I96" s="146"/>
      <c r="J96" s="146"/>
      <c r="K96" s="146"/>
      <c r="L96" s="146"/>
      <c r="M96" s="146"/>
      <c r="N96" s="146"/>
      <c r="O96" s="146"/>
      <c r="P96" s="146"/>
      <c r="Q96" s="146"/>
      <c r="R96" s="146"/>
      <c r="S96" s="146"/>
      <c r="T96" s="146"/>
      <c r="U96" s="146"/>
      <c r="V96" s="146"/>
      <c r="W96" s="146"/>
      <c r="X96" s="146"/>
      <c r="Y96" s="146"/>
      <c r="Z96" s="146"/>
      <c r="AA96" s="146"/>
      <c r="AB96" s="146"/>
      <c r="AC96" s="146"/>
    </row>
    <row r="97">
      <c r="A97" s="146"/>
      <c r="B97" s="146"/>
      <c r="C97" s="146"/>
      <c r="D97" s="146"/>
      <c r="E97" s="146"/>
      <c r="F97" s="146"/>
      <c r="G97" s="146"/>
      <c r="H97" s="146"/>
      <c r="I97" s="146"/>
      <c r="J97" s="146"/>
      <c r="K97" s="146"/>
      <c r="L97" s="146"/>
      <c r="M97" s="146"/>
      <c r="N97" s="146"/>
      <c r="O97" s="146"/>
      <c r="P97" s="146"/>
      <c r="Q97" s="146"/>
      <c r="R97" s="146"/>
      <c r="S97" s="146"/>
      <c r="T97" s="146"/>
      <c r="U97" s="146"/>
      <c r="V97" s="146"/>
      <c r="W97" s="146"/>
      <c r="X97" s="146"/>
      <c r="Y97" s="146"/>
      <c r="Z97" s="146"/>
      <c r="AA97" s="146"/>
      <c r="AB97" s="146"/>
      <c r="AC97" s="146"/>
    </row>
    <row r="98">
      <c r="A98" s="146"/>
      <c r="B98" s="146"/>
      <c r="C98" s="146"/>
      <c r="D98" s="146"/>
      <c r="E98" s="146"/>
      <c r="F98" s="146"/>
      <c r="G98" s="146"/>
      <c r="H98" s="146"/>
      <c r="I98" s="146"/>
      <c r="J98" s="146"/>
      <c r="K98" s="146"/>
      <c r="L98" s="146"/>
      <c r="M98" s="146"/>
      <c r="N98" s="146"/>
      <c r="O98" s="146"/>
      <c r="P98" s="146"/>
      <c r="Q98" s="146"/>
      <c r="R98" s="146"/>
      <c r="S98" s="146"/>
      <c r="T98" s="146"/>
      <c r="U98" s="146"/>
      <c r="V98" s="146"/>
      <c r="W98" s="146"/>
      <c r="X98" s="146"/>
      <c r="Y98" s="146"/>
      <c r="Z98" s="146"/>
      <c r="AA98" s="146"/>
      <c r="AB98" s="146"/>
      <c r="AC98" s="146"/>
    </row>
    <row r="99">
      <c r="A99" s="146"/>
      <c r="B99" s="146"/>
      <c r="C99" s="146"/>
      <c r="D99" s="146"/>
      <c r="E99" s="146"/>
      <c r="F99" s="146"/>
      <c r="G99" s="146"/>
      <c r="H99" s="146"/>
      <c r="I99" s="146"/>
      <c r="J99" s="146"/>
      <c r="K99" s="146"/>
      <c r="L99" s="146"/>
      <c r="M99" s="146"/>
      <c r="N99" s="146"/>
      <c r="O99" s="146"/>
      <c r="P99" s="146"/>
      <c r="Q99" s="146"/>
      <c r="R99" s="146"/>
      <c r="S99" s="146"/>
      <c r="T99" s="146"/>
      <c r="U99" s="146"/>
      <c r="V99" s="146"/>
      <c r="W99" s="146"/>
      <c r="X99" s="146"/>
      <c r="Y99" s="146"/>
      <c r="Z99" s="146"/>
      <c r="AA99" s="146"/>
      <c r="AB99" s="146"/>
      <c r="AC99" s="146"/>
    </row>
    <row r="100">
      <c r="A100" s="146"/>
      <c r="B100" s="146"/>
      <c r="C100" s="146"/>
      <c r="D100" s="146"/>
      <c r="E100" s="146"/>
      <c r="F100" s="146"/>
      <c r="G100" s="146"/>
      <c r="H100" s="146"/>
      <c r="I100" s="146"/>
      <c r="J100" s="146"/>
      <c r="K100" s="146"/>
      <c r="L100" s="146"/>
      <c r="M100" s="146"/>
      <c r="N100" s="146"/>
      <c r="O100" s="146"/>
      <c r="P100" s="146"/>
      <c r="Q100" s="146"/>
      <c r="R100" s="146"/>
      <c r="S100" s="146"/>
      <c r="T100" s="146"/>
      <c r="U100" s="146"/>
      <c r="V100" s="146"/>
      <c r="W100" s="146"/>
      <c r="X100" s="146"/>
      <c r="Y100" s="146"/>
      <c r="Z100" s="146"/>
      <c r="AA100" s="146"/>
      <c r="AB100" s="146"/>
      <c r="AC100" s="146"/>
    </row>
    <row r="101">
      <c r="A101" s="146"/>
      <c r="B101" s="146"/>
      <c r="C101" s="146"/>
      <c r="D101" s="146"/>
      <c r="E101" s="146"/>
      <c r="F101" s="146"/>
      <c r="G101" s="146"/>
      <c r="H101" s="146"/>
      <c r="I101" s="146"/>
      <c r="J101" s="146"/>
      <c r="K101" s="146"/>
      <c r="L101" s="146"/>
      <c r="M101" s="146"/>
      <c r="N101" s="146"/>
      <c r="O101" s="146"/>
      <c r="P101" s="146"/>
      <c r="Q101" s="146"/>
      <c r="R101" s="146"/>
      <c r="S101" s="146"/>
      <c r="T101" s="146"/>
      <c r="U101" s="146"/>
      <c r="V101" s="146"/>
      <c r="W101" s="146"/>
      <c r="X101" s="146"/>
      <c r="Y101" s="146"/>
      <c r="Z101" s="146"/>
      <c r="AA101" s="146"/>
      <c r="AB101" s="146"/>
      <c r="AC101" s="146"/>
    </row>
    <row r="102">
      <c r="A102" s="146"/>
      <c r="B102" s="146"/>
      <c r="C102" s="146"/>
      <c r="D102" s="146"/>
      <c r="E102" s="146"/>
      <c r="F102" s="146"/>
      <c r="G102" s="146"/>
      <c r="H102" s="146"/>
      <c r="I102" s="146"/>
      <c r="J102" s="146"/>
      <c r="K102" s="146"/>
      <c r="L102" s="146"/>
      <c r="M102" s="146"/>
      <c r="N102" s="146"/>
      <c r="O102" s="146"/>
      <c r="P102" s="146"/>
      <c r="Q102" s="146"/>
      <c r="R102" s="146"/>
      <c r="S102" s="146"/>
      <c r="T102" s="146"/>
      <c r="U102" s="146"/>
      <c r="V102" s="146"/>
      <c r="W102" s="146"/>
      <c r="X102" s="146"/>
      <c r="Y102" s="146"/>
      <c r="Z102" s="146"/>
      <c r="AA102" s="146"/>
      <c r="AB102" s="146"/>
      <c r="AC102" s="146"/>
    </row>
    <row r="103">
      <c r="A103" s="146"/>
      <c r="B103" s="146"/>
      <c r="C103" s="146"/>
      <c r="D103" s="146"/>
      <c r="E103" s="146"/>
      <c r="F103" s="146"/>
      <c r="G103" s="146"/>
      <c r="H103" s="146"/>
      <c r="I103" s="146"/>
      <c r="J103" s="146"/>
      <c r="K103" s="146"/>
      <c r="L103" s="146"/>
      <c r="M103" s="146"/>
      <c r="N103" s="146"/>
      <c r="O103" s="146"/>
      <c r="P103" s="146"/>
      <c r="Q103" s="146"/>
      <c r="R103" s="146"/>
      <c r="S103" s="146"/>
      <c r="T103" s="146"/>
      <c r="U103" s="146"/>
      <c r="V103" s="146"/>
      <c r="W103" s="146"/>
      <c r="X103" s="146"/>
      <c r="Y103" s="146"/>
      <c r="Z103" s="146"/>
      <c r="AA103" s="146"/>
      <c r="AB103" s="146"/>
      <c r="AC103" s="146"/>
    </row>
    <row r="104">
      <c r="A104" s="146"/>
      <c r="B104" s="146"/>
      <c r="C104" s="146"/>
      <c r="D104" s="146"/>
      <c r="E104" s="146"/>
      <c r="F104" s="146"/>
      <c r="G104" s="146"/>
      <c r="H104" s="146"/>
      <c r="I104" s="146"/>
      <c r="J104" s="146"/>
      <c r="K104" s="146"/>
      <c r="L104" s="146"/>
      <c r="M104" s="146"/>
      <c r="N104" s="146"/>
      <c r="O104" s="146"/>
      <c r="P104" s="146"/>
      <c r="Q104" s="146"/>
      <c r="R104" s="146"/>
      <c r="S104" s="146"/>
      <c r="T104" s="146"/>
      <c r="U104" s="146"/>
      <c r="V104" s="146"/>
      <c r="W104" s="146"/>
      <c r="X104" s="146"/>
      <c r="Y104" s="146"/>
      <c r="Z104" s="146"/>
      <c r="AA104" s="146"/>
      <c r="AB104" s="146"/>
      <c r="AC104" s="146"/>
    </row>
    <row r="105">
      <c r="A105" s="146"/>
      <c r="B105" s="146"/>
      <c r="C105" s="146"/>
      <c r="D105" s="146"/>
      <c r="E105" s="146"/>
      <c r="F105" s="146"/>
      <c r="G105" s="146"/>
      <c r="H105" s="146"/>
      <c r="I105" s="146"/>
      <c r="J105" s="146"/>
      <c r="K105" s="146"/>
      <c r="L105" s="146"/>
      <c r="M105" s="146"/>
      <c r="N105" s="146"/>
      <c r="O105" s="146"/>
      <c r="P105" s="146"/>
      <c r="Q105" s="146"/>
      <c r="R105" s="146"/>
      <c r="S105" s="146"/>
      <c r="T105" s="146"/>
      <c r="U105" s="146"/>
      <c r="V105" s="146"/>
      <c r="W105" s="146"/>
      <c r="X105" s="146"/>
      <c r="Y105" s="146"/>
      <c r="Z105" s="146"/>
      <c r="AA105" s="146"/>
      <c r="AB105" s="146"/>
      <c r="AC105" s="146"/>
    </row>
    <row r="106">
      <c r="A106" s="146"/>
      <c r="B106" s="146"/>
      <c r="C106" s="146"/>
      <c r="D106" s="146"/>
      <c r="E106" s="146"/>
      <c r="F106" s="146"/>
      <c r="G106" s="146"/>
      <c r="H106" s="146"/>
      <c r="I106" s="146"/>
      <c r="J106" s="146"/>
      <c r="K106" s="146"/>
      <c r="L106" s="146"/>
      <c r="M106" s="146"/>
      <c r="N106" s="146"/>
      <c r="O106" s="146"/>
      <c r="P106" s="146"/>
      <c r="Q106" s="146"/>
      <c r="R106" s="146"/>
      <c r="S106" s="146"/>
      <c r="T106" s="146"/>
      <c r="U106" s="146"/>
      <c r="V106" s="146"/>
      <c r="W106" s="146"/>
      <c r="X106" s="146"/>
      <c r="Y106" s="146"/>
      <c r="Z106" s="146"/>
      <c r="AA106" s="146"/>
      <c r="AB106" s="146"/>
      <c r="AC106" s="146"/>
    </row>
    <row r="107">
      <c r="A107" s="146"/>
      <c r="B107" s="146"/>
      <c r="C107" s="146"/>
      <c r="D107" s="146"/>
      <c r="E107" s="146"/>
      <c r="F107" s="146"/>
      <c r="G107" s="146"/>
      <c r="H107" s="146"/>
      <c r="I107" s="146"/>
      <c r="J107" s="146"/>
      <c r="K107" s="146"/>
      <c r="L107" s="146"/>
      <c r="M107" s="146"/>
      <c r="N107" s="146"/>
      <c r="O107" s="146"/>
      <c r="P107" s="146"/>
      <c r="Q107" s="146"/>
      <c r="R107" s="146"/>
      <c r="S107" s="146"/>
      <c r="T107" s="146"/>
      <c r="U107" s="146"/>
      <c r="V107" s="146"/>
      <c r="W107" s="146"/>
      <c r="X107" s="146"/>
      <c r="Y107" s="146"/>
      <c r="Z107" s="146"/>
      <c r="AA107" s="146"/>
      <c r="AB107" s="146"/>
      <c r="AC107" s="146"/>
    </row>
    <row r="108">
      <c r="A108" s="146"/>
      <c r="B108" s="146"/>
      <c r="C108" s="146"/>
      <c r="D108" s="146"/>
      <c r="E108" s="146"/>
      <c r="F108" s="146"/>
      <c r="G108" s="146"/>
      <c r="H108" s="146"/>
      <c r="I108" s="146"/>
      <c r="J108" s="146"/>
      <c r="K108" s="146"/>
      <c r="L108" s="146"/>
      <c r="M108" s="146"/>
      <c r="N108" s="146"/>
      <c r="O108" s="146"/>
      <c r="P108" s="146"/>
      <c r="Q108" s="146"/>
      <c r="R108" s="146"/>
      <c r="S108" s="146"/>
      <c r="T108" s="146"/>
      <c r="U108" s="146"/>
      <c r="V108" s="146"/>
      <c r="W108" s="146"/>
      <c r="X108" s="146"/>
      <c r="Y108" s="146"/>
      <c r="Z108" s="146"/>
      <c r="AA108" s="146"/>
      <c r="AB108" s="146"/>
      <c r="AC108" s="146"/>
    </row>
    <row r="109">
      <c r="A109" s="146"/>
      <c r="B109" s="149" t="s">
        <v>153</v>
      </c>
      <c r="C109" s="146"/>
      <c r="D109" s="146"/>
      <c r="E109" s="146"/>
      <c r="F109" s="146"/>
      <c r="G109" s="146"/>
      <c r="H109" s="146"/>
      <c r="I109" s="146"/>
      <c r="J109" s="146"/>
      <c r="K109" s="146"/>
      <c r="L109" s="146"/>
      <c r="M109" s="146"/>
      <c r="N109" s="146"/>
      <c r="O109" s="146"/>
      <c r="P109" s="146"/>
      <c r="Q109" s="146"/>
      <c r="R109" s="146"/>
      <c r="S109" s="146"/>
      <c r="T109" s="146"/>
      <c r="U109" s="146"/>
      <c r="V109" s="146"/>
      <c r="W109" s="146"/>
      <c r="X109" s="146"/>
      <c r="Y109" s="146"/>
      <c r="Z109" s="146"/>
      <c r="AA109" s="146"/>
      <c r="AB109" s="146"/>
      <c r="AC109" s="146"/>
    </row>
    <row r="110">
      <c r="A110" s="146"/>
      <c r="B110" s="146"/>
      <c r="C110" s="149" t="s">
        <v>145</v>
      </c>
      <c r="D110" s="146"/>
      <c r="E110" s="146"/>
      <c r="F110" s="146"/>
      <c r="G110" s="146"/>
      <c r="H110" s="146"/>
      <c r="I110" s="146"/>
      <c r="J110" s="146"/>
      <c r="K110" s="146"/>
      <c r="L110" s="146"/>
      <c r="M110" s="146"/>
      <c r="N110" s="146"/>
      <c r="O110" s="146"/>
      <c r="P110" s="146"/>
      <c r="Q110" s="146"/>
      <c r="R110" s="146"/>
      <c r="S110" s="146"/>
      <c r="T110" s="146"/>
      <c r="U110" s="146"/>
      <c r="V110" s="146"/>
      <c r="W110" s="146"/>
      <c r="X110" s="146"/>
      <c r="Y110" s="146"/>
      <c r="Z110" s="146"/>
      <c r="AA110" s="146"/>
      <c r="AB110" s="146"/>
      <c r="AC110" s="146"/>
    </row>
    <row r="111">
      <c r="A111" s="146"/>
      <c r="B111" s="146"/>
      <c r="C111" s="149" t="s">
        <v>154</v>
      </c>
      <c r="D111" s="146"/>
      <c r="E111" s="146"/>
      <c r="F111" s="146"/>
      <c r="G111" s="146"/>
      <c r="H111" s="146"/>
      <c r="I111" s="146"/>
      <c r="J111" s="146"/>
      <c r="K111" s="146"/>
      <c r="L111" s="146"/>
      <c r="M111" s="146"/>
      <c r="N111" s="146"/>
      <c r="O111" s="146"/>
      <c r="P111" s="146"/>
      <c r="Q111" s="146"/>
      <c r="R111" s="146"/>
      <c r="S111" s="146"/>
      <c r="T111" s="146"/>
      <c r="U111" s="146"/>
      <c r="V111" s="146"/>
      <c r="W111" s="146"/>
      <c r="X111" s="146"/>
      <c r="Y111" s="146"/>
      <c r="Z111" s="146"/>
      <c r="AA111" s="146"/>
      <c r="AB111" s="146"/>
      <c r="AC111" s="146"/>
    </row>
    <row r="112">
      <c r="A112" s="146"/>
      <c r="B112" s="146"/>
      <c r="C112" s="149" t="s">
        <v>155</v>
      </c>
      <c r="D112" s="146"/>
      <c r="E112" s="146"/>
      <c r="F112" s="146"/>
      <c r="G112" s="146"/>
      <c r="H112" s="146"/>
      <c r="I112" s="146"/>
      <c r="J112" s="146"/>
      <c r="K112" s="146"/>
      <c r="L112" s="146"/>
      <c r="M112" s="146"/>
      <c r="N112" s="146"/>
      <c r="O112" s="146"/>
      <c r="P112" s="146"/>
      <c r="Q112" s="146"/>
      <c r="R112" s="146"/>
      <c r="S112" s="146"/>
      <c r="T112" s="146"/>
      <c r="U112" s="146"/>
      <c r="V112" s="146"/>
      <c r="W112" s="146"/>
      <c r="X112" s="146"/>
      <c r="Y112" s="146"/>
      <c r="Z112" s="146"/>
      <c r="AA112" s="146"/>
      <c r="AB112" s="146"/>
      <c r="AC112" s="146"/>
    </row>
    <row r="113">
      <c r="A113" s="146"/>
      <c r="B113" s="146"/>
      <c r="C113" s="146"/>
      <c r="D113" s="146"/>
      <c r="E113" s="146"/>
      <c r="F113" s="146"/>
      <c r="G113" s="146"/>
      <c r="H113" s="146"/>
      <c r="I113" s="146"/>
      <c r="J113" s="146"/>
      <c r="K113" s="146"/>
      <c r="L113" s="146"/>
      <c r="M113" s="146"/>
      <c r="N113" s="146"/>
      <c r="O113" s="146"/>
      <c r="P113" s="146"/>
      <c r="Q113" s="146"/>
      <c r="R113" s="146"/>
      <c r="S113" s="146"/>
      <c r="T113" s="146"/>
      <c r="U113" s="146"/>
      <c r="V113" s="146"/>
      <c r="W113" s="146"/>
      <c r="X113" s="146"/>
      <c r="Y113" s="146"/>
      <c r="Z113" s="146"/>
      <c r="AA113" s="146"/>
      <c r="AB113" s="146"/>
      <c r="AC113" s="146"/>
    </row>
    <row r="114">
      <c r="A114" s="146"/>
      <c r="B114" s="146"/>
      <c r="C114" s="146"/>
      <c r="D114" s="146"/>
      <c r="E114" s="146"/>
      <c r="F114" s="146"/>
      <c r="G114" s="146"/>
      <c r="H114" s="146"/>
      <c r="I114" s="146"/>
      <c r="J114" s="146"/>
      <c r="K114" s="146"/>
      <c r="L114" s="146"/>
      <c r="M114" s="146"/>
      <c r="N114" s="146"/>
      <c r="O114" s="146"/>
      <c r="P114" s="146"/>
      <c r="Q114" s="146"/>
      <c r="R114" s="146"/>
      <c r="S114" s="146"/>
      <c r="T114" s="146"/>
      <c r="U114" s="146"/>
      <c r="V114" s="146"/>
      <c r="W114" s="146"/>
      <c r="X114" s="146"/>
      <c r="Y114" s="146"/>
      <c r="Z114" s="146"/>
      <c r="AA114" s="146"/>
      <c r="AB114" s="146"/>
      <c r="AC114" s="146"/>
    </row>
    <row r="115">
      <c r="A115" s="146"/>
      <c r="B115" s="146"/>
      <c r="C115" s="146"/>
      <c r="D115" s="146"/>
      <c r="E115" s="146"/>
      <c r="F115" s="146"/>
      <c r="G115" s="146"/>
      <c r="H115" s="146"/>
      <c r="I115" s="146"/>
      <c r="J115" s="146"/>
      <c r="K115" s="146"/>
      <c r="L115" s="146"/>
      <c r="M115" s="146"/>
      <c r="N115" s="146"/>
      <c r="O115" s="146"/>
      <c r="P115" s="146"/>
      <c r="Q115" s="146"/>
      <c r="R115" s="146"/>
      <c r="S115" s="146"/>
      <c r="T115" s="146"/>
      <c r="U115" s="146"/>
      <c r="V115" s="146"/>
      <c r="W115" s="146"/>
      <c r="X115" s="146"/>
      <c r="Y115" s="146"/>
      <c r="Z115" s="146"/>
      <c r="AA115" s="146"/>
      <c r="AB115" s="146"/>
      <c r="AC115" s="146"/>
    </row>
    <row r="116">
      <c r="A116" s="146"/>
      <c r="B116" s="146"/>
      <c r="C116" s="146"/>
      <c r="D116" s="146"/>
      <c r="E116" s="146"/>
      <c r="F116" s="146"/>
      <c r="G116" s="146"/>
      <c r="H116" s="146"/>
      <c r="I116" s="146"/>
      <c r="J116" s="146"/>
      <c r="K116" s="146"/>
      <c r="L116" s="146"/>
      <c r="M116" s="146"/>
      <c r="N116" s="146"/>
      <c r="O116" s="146"/>
      <c r="P116" s="146"/>
      <c r="Q116" s="146"/>
      <c r="R116" s="146"/>
      <c r="S116" s="146"/>
      <c r="T116" s="146"/>
      <c r="U116" s="146"/>
      <c r="V116" s="146"/>
      <c r="W116" s="146"/>
      <c r="X116" s="146"/>
      <c r="Y116" s="146"/>
      <c r="Z116" s="146"/>
      <c r="AA116" s="146"/>
      <c r="AB116" s="146"/>
      <c r="AC116" s="146"/>
    </row>
    <row r="117">
      <c r="A117" s="146"/>
      <c r="B117" s="146"/>
      <c r="C117" s="146"/>
      <c r="D117" s="146"/>
      <c r="E117" s="146"/>
      <c r="F117" s="146"/>
      <c r="G117" s="146"/>
      <c r="H117" s="146"/>
      <c r="I117" s="146"/>
      <c r="J117" s="146"/>
      <c r="K117" s="146"/>
      <c r="L117" s="146"/>
      <c r="M117" s="146"/>
      <c r="N117" s="146"/>
      <c r="O117" s="146"/>
      <c r="P117" s="146"/>
      <c r="Q117" s="146"/>
      <c r="R117" s="146"/>
      <c r="S117" s="146"/>
      <c r="T117" s="146"/>
      <c r="U117" s="146"/>
      <c r="V117" s="146"/>
      <c r="W117" s="146"/>
      <c r="X117" s="146"/>
      <c r="Y117" s="146"/>
      <c r="Z117" s="146"/>
      <c r="AA117" s="146"/>
      <c r="AB117" s="146"/>
      <c r="AC117" s="146"/>
    </row>
    <row r="118">
      <c r="A118" s="146"/>
      <c r="B118" s="146"/>
      <c r="C118" s="146"/>
      <c r="D118" s="146"/>
      <c r="E118" s="146"/>
      <c r="F118" s="146"/>
      <c r="G118" s="146"/>
      <c r="H118" s="146"/>
      <c r="I118" s="146"/>
      <c r="J118" s="146"/>
      <c r="K118" s="146"/>
      <c r="L118" s="146"/>
      <c r="M118" s="146"/>
      <c r="N118" s="146"/>
      <c r="O118" s="146"/>
      <c r="P118" s="146"/>
      <c r="Q118" s="146"/>
      <c r="R118" s="146"/>
      <c r="S118" s="146"/>
      <c r="T118" s="146"/>
      <c r="U118" s="146"/>
      <c r="V118" s="146"/>
      <c r="W118" s="146"/>
      <c r="X118" s="146"/>
      <c r="Y118" s="146"/>
      <c r="Z118" s="146"/>
      <c r="AA118" s="146"/>
      <c r="AB118" s="146"/>
      <c r="AC118" s="146"/>
    </row>
    <row r="119">
      <c r="A119" s="146"/>
      <c r="B119" s="146"/>
      <c r="C119" s="146"/>
      <c r="D119" s="146"/>
      <c r="E119" s="146"/>
      <c r="F119" s="146"/>
      <c r="G119" s="146"/>
      <c r="H119" s="146"/>
      <c r="I119" s="146"/>
      <c r="J119" s="146"/>
      <c r="K119" s="146"/>
      <c r="L119" s="146"/>
      <c r="M119" s="146"/>
      <c r="N119" s="146"/>
      <c r="O119" s="146"/>
      <c r="P119" s="146"/>
      <c r="Q119" s="146"/>
      <c r="R119" s="146"/>
      <c r="S119" s="146"/>
      <c r="T119" s="146"/>
      <c r="U119" s="146"/>
      <c r="V119" s="146"/>
      <c r="W119" s="146"/>
      <c r="X119" s="146"/>
      <c r="Y119" s="146"/>
      <c r="Z119" s="146"/>
      <c r="AA119" s="146"/>
      <c r="AB119" s="146"/>
      <c r="AC119" s="146"/>
    </row>
    <row r="120">
      <c r="A120" s="146"/>
      <c r="B120" s="146"/>
      <c r="C120" s="146"/>
      <c r="D120" s="146"/>
      <c r="E120" s="146"/>
      <c r="F120" s="146"/>
      <c r="G120" s="146"/>
      <c r="H120" s="146"/>
      <c r="I120" s="146"/>
      <c r="J120" s="146"/>
      <c r="K120" s="146"/>
      <c r="L120" s="146"/>
      <c r="M120" s="146"/>
      <c r="N120" s="146"/>
      <c r="O120" s="146"/>
      <c r="P120" s="146"/>
      <c r="Q120" s="146"/>
      <c r="R120" s="146"/>
      <c r="S120" s="146"/>
      <c r="T120" s="146"/>
      <c r="U120" s="146"/>
      <c r="V120" s="146"/>
      <c r="W120" s="146"/>
      <c r="X120" s="146"/>
      <c r="Y120" s="146"/>
      <c r="Z120" s="146"/>
      <c r="AA120" s="146"/>
      <c r="AB120" s="146"/>
      <c r="AC120" s="146"/>
    </row>
    <row r="121">
      <c r="A121" s="146"/>
      <c r="B121" s="146"/>
      <c r="C121" s="146"/>
      <c r="D121" s="146"/>
      <c r="E121" s="146"/>
      <c r="F121" s="146"/>
      <c r="G121" s="146"/>
      <c r="H121" s="146"/>
      <c r="I121" s="146"/>
      <c r="J121" s="146"/>
      <c r="K121" s="146"/>
      <c r="L121" s="146"/>
      <c r="M121" s="146"/>
      <c r="N121" s="146"/>
      <c r="O121" s="146"/>
      <c r="P121" s="146"/>
      <c r="Q121" s="146"/>
      <c r="R121" s="146"/>
      <c r="S121" s="146"/>
      <c r="T121" s="146"/>
      <c r="U121" s="146"/>
      <c r="V121" s="146"/>
      <c r="W121" s="146"/>
      <c r="X121" s="146"/>
      <c r="Y121" s="146"/>
      <c r="Z121" s="146"/>
      <c r="AA121" s="146"/>
      <c r="AB121" s="146"/>
      <c r="AC121" s="146"/>
    </row>
    <row r="122">
      <c r="A122" s="146"/>
      <c r="B122" s="146"/>
      <c r="C122" s="146"/>
      <c r="D122" s="146"/>
      <c r="E122" s="146"/>
      <c r="F122" s="146"/>
      <c r="G122" s="146"/>
      <c r="H122" s="146"/>
      <c r="I122" s="146"/>
      <c r="J122" s="146"/>
      <c r="K122" s="146"/>
      <c r="L122" s="146"/>
      <c r="M122" s="146"/>
      <c r="N122" s="146"/>
      <c r="O122" s="146"/>
      <c r="P122" s="146"/>
      <c r="Q122" s="146"/>
      <c r="R122" s="146"/>
      <c r="S122" s="146"/>
      <c r="T122" s="146"/>
      <c r="U122" s="146"/>
      <c r="V122" s="146"/>
      <c r="W122" s="146"/>
      <c r="X122" s="146"/>
      <c r="Y122" s="146"/>
      <c r="Z122" s="146"/>
      <c r="AA122" s="146"/>
      <c r="AB122" s="146"/>
      <c r="AC122" s="146"/>
    </row>
    <row r="123">
      <c r="A123" s="146"/>
      <c r="B123" s="146"/>
      <c r="C123" s="146"/>
      <c r="D123" s="146"/>
      <c r="E123" s="146"/>
      <c r="F123" s="146"/>
      <c r="G123" s="146"/>
      <c r="H123" s="146"/>
      <c r="I123" s="146"/>
      <c r="J123" s="146"/>
      <c r="K123" s="146"/>
      <c r="L123" s="146"/>
      <c r="M123" s="146"/>
      <c r="N123" s="146"/>
      <c r="O123" s="146"/>
      <c r="P123" s="146"/>
      <c r="Q123" s="146"/>
      <c r="R123" s="146"/>
      <c r="S123" s="146"/>
      <c r="T123" s="146"/>
      <c r="U123" s="146"/>
      <c r="V123" s="146"/>
      <c r="W123" s="146"/>
      <c r="X123" s="146"/>
      <c r="Y123" s="146"/>
      <c r="Z123" s="146"/>
      <c r="AA123" s="146"/>
      <c r="AB123" s="146"/>
      <c r="AC123" s="146"/>
    </row>
    <row r="124">
      <c r="A124" s="146"/>
      <c r="B124" s="146"/>
      <c r="C124" s="146"/>
      <c r="D124" s="146"/>
      <c r="E124" s="146"/>
      <c r="F124" s="146"/>
      <c r="G124" s="146"/>
      <c r="H124" s="146"/>
      <c r="I124" s="146"/>
      <c r="J124" s="146"/>
      <c r="K124" s="146"/>
      <c r="L124" s="146"/>
      <c r="M124" s="146"/>
      <c r="N124" s="146"/>
      <c r="O124" s="146"/>
      <c r="P124" s="146"/>
      <c r="Q124" s="146"/>
      <c r="R124" s="146"/>
      <c r="S124" s="146"/>
      <c r="T124" s="146"/>
      <c r="U124" s="146"/>
      <c r="V124" s="146"/>
      <c r="W124" s="146"/>
      <c r="X124" s="146"/>
      <c r="Y124" s="146"/>
      <c r="Z124" s="146"/>
      <c r="AA124" s="146"/>
      <c r="AB124" s="146"/>
      <c r="AC124" s="146"/>
    </row>
    <row r="125">
      <c r="A125" s="146"/>
      <c r="B125" s="146"/>
      <c r="C125" s="146"/>
      <c r="D125" s="146"/>
      <c r="E125" s="146"/>
      <c r="F125" s="146"/>
      <c r="G125" s="146"/>
      <c r="H125" s="146"/>
      <c r="I125" s="146"/>
      <c r="J125" s="146"/>
      <c r="K125" s="146"/>
      <c r="L125" s="146"/>
      <c r="M125" s="146"/>
      <c r="N125" s="146"/>
      <c r="O125" s="146"/>
      <c r="P125" s="146"/>
      <c r="Q125" s="146"/>
      <c r="R125" s="146"/>
      <c r="S125" s="146"/>
      <c r="T125" s="146"/>
      <c r="U125" s="146"/>
      <c r="V125" s="146"/>
      <c r="W125" s="146"/>
      <c r="X125" s="146"/>
      <c r="Y125" s="146"/>
      <c r="Z125" s="146"/>
      <c r="AA125" s="146"/>
      <c r="AB125" s="146"/>
      <c r="AC125" s="146"/>
    </row>
    <row r="126">
      <c r="A126" s="146"/>
      <c r="B126" s="146"/>
      <c r="C126" s="146"/>
      <c r="D126" s="146"/>
      <c r="E126" s="146"/>
      <c r="F126" s="146"/>
      <c r="G126" s="146"/>
      <c r="H126" s="146"/>
      <c r="I126" s="146"/>
      <c r="J126" s="146"/>
      <c r="K126" s="146"/>
      <c r="L126" s="146"/>
      <c r="M126" s="146"/>
      <c r="N126" s="146"/>
      <c r="O126" s="146"/>
      <c r="P126" s="146"/>
      <c r="Q126" s="146"/>
      <c r="R126" s="146"/>
      <c r="S126" s="146"/>
      <c r="T126" s="146"/>
      <c r="U126" s="146"/>
      <c r="V126" s="146"/>
      <c r="W126" s="146"/>
      <c r="X126" s="146"/>
      <c r="Y126" s="146"/>
      <c r="Z126" s="146"/>
      <c r="AA126" s="146"/>
      <c r="AB126" s="146"/>
      <c r="AC126" s="146"/>
    </row>
    <row r="127">
      <c r="A127" s="146"/>
      <c r="B127" s="146"/>
      <c r="C127" s="146"/>
      <c r="D127" s="146"/>
      <c r="E127" s="146"/>
      <c r="F127" s="146"/>
      <c r="G127" s="146"/>
      <c r="H127" s="146"/>
      <c r="I127" s="146"/>
      <c r="J127" s="146"/>
      <c r="K127" s="146"/>
      <c r="L127" s="146"/>
      <c r="M127" s="146"/>
      <c r="N127" s="146"/>
      <c r="O127" s="146"/>
      <c r="P127" s="146"/>
      <c r="Q127" s="146"/>
      <c r="R127" s="146"/>
      <c r="S127" s="146"/>
      <c r="T127" s="146"/>
      <c r="U127" s="146"/>
      <c r="V127" s="146"/>
      <c r="W127" s="146"/>
      <c r="X127" s="146"/>
      <c r="Y127" s="146"/>
      <c r="Z127" s="146"/>
      <c r="AA127" s="146"/>
      <c r="AB127" s="146"/>
      <c r="AC127" s="146"/>
    </row>
    <row r="128">
      <c r="A128" s="146"/>
      <c r="B128" s="149" t="s">
        <v>156</v>
      </c>
      <c r="C128" s="146"/>
      <c r="D128" s="146"/>
      <c r="E128" s="146"/>
      <c r="F128" s="146"/>
      <c r="G128" s="146"/>
      <c r="H128" s="146"/>
      <c r="I128" s="146"/>
      <c r="J128" s="146"/>
      <c r="K128" s="146"/>
      <c r="L128" s="146"/>
      <c r="M128" s="146"/>
      <c r="N128" s="146"/>
      <c r="O128" s="146"/>
      <c r="P128" s="146"/>
      <c r="Q128" s="146"/>
      <c r="R128" s="146"/>
      <c r="S128" s="146"/>
      <c r="T128" s="146"/>
      <c r="U128" s="146"/>
      <c r="V128" s="146"/>
      <c r="W128" s="146"/>
      <c r="X128" s="146"/>
      <c r="Y128" s="146"/>
      <c r="Z128" s="146"/>
      <c r="AA128" s="146"/>
      <c r="AB128" s="146"/>
      <c r="AC128" s="146"/>
    </row>
    <row r="129">
      <c r="A129" s="146"/>
      <c r="B129" s="146"/>
      <c r="C129" s="149" t="s">
        <v>145</v>
      </c>
      <c r="D129" s="146"/>
      <c r="E129" s="146"/>
      <c r="F129" s="146"/>
      <c r="G129" s="146"/>
      <c r="H129" s="146"/>
      <c r="I129" s="146"/>
      <c r="J129" s="146"/>
      <c r="K129" s="146"/>
      <c r="L129" s="146"/>
      <c r="M129" s="146"/>
      <c r="N129" s="146"/>
      <c r="O129" s="146"/>
      <c r="P129" s="146"/>
      <c r="Q129" s="146"/>
      <c r="R129" s="146"/>
      <c r="S129" s="146"/>
      <c r="T129" s="146"/>
      <c r="U129" s="146"/>
      <c r="V129" s="146"/>
      <c r="W129" s="146"/>
      <c r="X129" s="146"/>
      <c r="Y129" s="146"/>
      <c r="Z129" s="146"/>
      <c r="AA129" s="146"/>
      <c r="AB129" s="146"/>
      <c r="AC129" s="146"/>
    </row>
    <row r="130">
      <c r="A130" s="146"/>
      <c r="B130" s="146"/>
      <c r="C130" s="146"/>
      <c r="D130" s="146"/>
      <c r="E130" s="146"/>
      <c r="F130" s="146"/>
      <c r="G130" s="146"/>
      <c r="H130" s="146"/>
      <c r="I130" s="146"/>
      <c r="J130" s="146"/>
      <c r="K130" s="146"/>
      <c r="L130" s="146"/>
      <c r="M130" s="146"/>
      <c r="N130" s="146"/>
      <c r="O130" s="146"/>
      <c r="P130" s="146"/>
      <c r="Q130" s="146"/>
      <c r="R130" s="146"/>
      <c r="S130" s="146"/>
      <c r="T130" s="146"/>
      <c r="U130" s="146"/>
      <c r="V130" s="146"/>
      <c r="W130" s="146"/>
      <c r="X130" s="146"/>
      <c r="Y130" s="146"/>
      <c r="Z130" s="146"/>
      <c r="AA130" s="146"/>
      <c r="AB130" s="146"/>
      <c r="AC130" s="146"/>
    </row>
    <row r="131">
      <c r="A131" s="146"/>
      <c r="B131" s="146"/>
      <c r="C131" s="146"/>
      <c r="D131" s="146"/>
      <c r="E131" s="146"/>
      <c r="F131" s="146"/>
      <c r="G131" s="146"/>
      <c r="H131" s="146"/>
      <c r="I131" s="146"/>
      <c r="J131" s="146"/>
      <c r="K131" s="146"/>
      <c r="L131" s="146"/>
      <c r="M131" s="146"/>
      <c r="N131" s="146"/>
      <c r="O131" s="146"/>
      <c r="P131" s="146"/>
      <c r="Q131" s="146"/>
      <c r="R131" s="146"/>
      <c r="S131" s="146"/>
      <c r="T131" s="146"/>
      <c r="U131" s="146"/>
      <c r="V131" s="146"/>
      <c r="W131" s="146"/>
      <c r="X131" s="146"/>
      <c r="Y131" s="146"/>
      <c r="Z131" s="146"/>
      <c r="AA131" s="146"/>
      <c r="AB131" s="146"/>
      <c r="AC131" s="146"/>
    </row>
    <row r="132">
      <c r="A132" s="146"/>
      <c r="B132" s="146"/>
      <c r="C132" s="146"/>
      <c r="D132" s="146"/>
      <c r="E132" s="146"/>
      <c r="F132" s="146"/>
      <c r="G132" s="146"/>
      <c r="H132" s="146"/>
      <c r="I132" s="146"/>
      <c r="J132" s="146"/>
      <c r="K132" s="146"/>
      <c r="L132" s="146"/>
      <c r="M132" s="146"/>
      <c r="N132" s="146"/>
      <c r="O132" s="146"/>
      <c r="P132" s="146"/>
      <c r="Q132" s="146"/>
      <c r="R132" s="146"/>
      <c r="S132" s="146"/>
      <c r="T132" s="146"/>
      <c r="U132" s="146"/>
      <c r="V132" s="146"/>
      <c r="W132" s="146"/>
      <c r="X132" s="146"/>
      <c r="Y132" s="146"/>
      <c r="Z132" s="146"/>
      <c r="AA132" s="146"/>
      <c r="AB132" s="146"/>
      <c r="AC132" s="146"/>
    </row>
    <row r="133">
      <c r="A133" s="146"/>
      <c r="B133" s="146"/>
      <c r="C133" s="146"/>
      <c r="D133" s="146"/>
      <c r="E133" s="146"/>
      <c r="F133" s="146"/>
      <c r="G133" s="146"/>
      <c r="H133" s="146"/>
      <c r="I133" s="146"/>
      <c r="J133" s="146"/>
      <c r="K133" s="146"/>
      <c r="L133" s="146"/>
      <c r="M133" s="146"/>
      <c r="N133" s="146"/>
      <c r="O133" s="146"/>
      <c r="P133" s="146"/>
      <c r="Q133" s="146"/>
      <c r="R133" s="146"/>
      <c r="S133" s="146"/>
      <c r="T133" s="146"/>
      <c r="U133" s="146"/>
      <c r="V133" s="146"/>
      <c r="W133" s="146"/>
      <c r="X133" s="146"/>
      <c r="Y133" s="146"/>
      <c r="Z133" s="146"/>
      <c r="AA133" s="146"/>
      <c r="AB133" s="146"/>
      <c r="AC133" s="146"/>
    </row>
    <row r="134">
      <c r="A134" s="146"/>
      <c r="B134" s="146"/>
      <c r="C134" s="146"/>
      <c r="D134" s="146"/>
      <c r="E134" s="146"/>
      <c r="F134" s="146"/>
      <c r="G134" s="146"/>
      <c r="H134" s="146"/>
      <c r="I134" s="146"/>
      <c r="J134" s="146"/>
      <c r="K134" s="146"/>
      <c r="L134" s="146"/>
      <c r="M134" s="146"/>
      <c r="N134" s="146"/>
      <c r="O134" s="146"/>
      <c r="P134" s="146"/>
      <c r="Q134" s="146"/>
      <c r="R134" s="146"/>
      <c r="S134" s="146"/>
      <c r="T134" s="146"/>
      <c r="U134" s="146"/>
      <c r="V134" s="146"/>
      <c r="W134" s="146"/>
      <c r="X134" s="146"/>
      <c r="Y134" s="146"/>
      <c r="Z134" s="146"/>
      <c r="AA134" s="146"/>
      <c r="AB134" s="146"/>
      <c r="AC134" s="146"/>
    </row>
    <row r="135">
      <c r="A135" s="146"/>
      <c r="B135" s="146"/>
      <c r="C135" s="146"/>
      <c r="D135" s="146"/>
      <c r="E135" s="146"/>
      <c r="F135" s="146"/>
      <c r="G135" s="146"/>
      <c r="H135" s="146"/>
      <c r="I135" s="146"/>
      <c r="J135" s="146"/>
      <c r="K135" s="146"/>
      <c r="L135" s="146"/>
      <c r="M135" s="146"/>
      <c r="N135" s="146"/>
      <c r="O135" s="146"/>
      <c r="P135" s="146"/>
      <c r="Q135" s="146"/>
      <c r="R135" s="146"/>
      <c r="S135" s="146"/>
      <c r="T135" s="146"/>
      <c r="U135" s="146"/>
      <c r="V135" s="146"/>
      <c r="W135" s="146"/>
      <c r="X135" s="146"/>
      <c r="Y135" s="146"/>
      <c r="Z135" s="146"/>
      <c r="AA135" s="146"/>
      <c r="AB135" s="146"/>
      <c r="AC135" s="146"/>
    </row>
    <row r="136">
      <c r="A136" s="146"/>
      <c r="B136" s="146"/>
      <c r="C136" s="146"/>
      <c r="D136" s="146"/>
      <c r="E136" s="146"/>
      <c r="F136" s="146"/>
      <c r="G136" s="146"/>
      <c r="H136" s="146"/>
      <c r="I136" s="146"/>
      <c r="J136" s="146"/>
      <c r="K136" s="146"/>
      <c r="L136" s="146"/>
      <c r="M136" s="146"/>
      <c r="N136" s="146"/>
      <c r="O136" s="146"/>
      <c r="P136" s="146"/>
      <c r="Q136" s="146"/>
      <c r="R136" s="146"/>
      <c r="S136" s="146"/>
      <c r="T136" s="146"/>
      <c r="U136" s="146"/>
      <c r="V136" s="146"/>
      <c r="W136" s="146"/>
      <c r="X136" s="146"/>
      <c r="Y136" s="146"/>
      <c r="Z136" s="146"/>
      <c r="AA136" s="146"/>
      <c r="AB136" s="146"/>
      <c r="AC136" s="146"/>
    </row>
    <row r="137">
      <c r="A137" s="146"/>
      <c r="B137" s="146"/>
      <c r="C137" s="146"/>
      <c r="D137" s="146"/>
      <c r="E137" s="146"/>
      <c r="F137" s="146"/>
      <c r="G137" s="146"/>
      <c r="H137" s="146"/>
      <c r="I137" s="146"/>
      <c r="J137" s="146"/>
      <c r="K137" s="146"/>
      <c r="L137" s="146"/>
      <c r="M137" s="146"/>
      <c r="N137" s="146"/>
      <c r="O137" s="146"/>
      <c r="P137" s="146"/>
      <c r="Q137" s="146"/>
      <c r="R137" s="146"/>
      <c r="S137" s="146"/>
      <c r="T137" s="146"/>
      <c r="U137" s="146"/>
      <c r="V137" s="146"/>
      <c r="W137" s="146"/>
      <c r="X137" s="146"/>
      <c r="Y137" s="146"/>
      <c r="Z137" s="146"/>
      <c r="AA137" s="146"/>
      <c r="AB137" s="146"/>
      <c r="AC137" s="146"/>
    </row>
    <row r="138">
      <c r="A138" s="146"/>
      <c r="B138" s="146"/>
      <c r="C138" s="146"/>
      <c r="D138" s="146"/>
      <c r="E138" s="146"/>
      <c r="F138" s="146"/>
      <c r="G138" s="146"/>
      <c r="H138" s="146"/>
      <c r="I138" s="146"/>
      <c r="J138" s="146"/>
      <c r="K138" s="146"/>
      <c r="L138" s="146"/>
      <c r="M138" s="146"/>
      <c r="N138" s="146"/>
      <c r="O138" s="146"/>
      <c r="P138" s="146"/>
      <c r="Q138" s="146"/>
      <c r="R138" s="146"/>
      <c r="S138" s="146"/>
      <c r="T138" s="146"/>
      <c r="U138" s="146"/>
      <c r="V138" s="146"/>
      <c r="W138" s="146"/>
      <c r="X138" s="146"/>
      <c r="Y138" s="146"/>
      <c r="Z138" s="146"/>
      <c r="AA138" s="146"/>
      <c r="AB138" s="146"/>
      <c r="AC138" s="146"/>
    </row>
    <row r="139">
      <c r="A139" s="146"/>
      <c r="B139" s="146"/>
      <c r="C139" s="146"/>
      <c r="D139" s="146"/>
      <c r="E139" s="146"/>
      <c r="F139" s="146"/>
      <c r="G139" s="146"/>
      <c r="H139" s="146"/>
      <c r="I139" s="146"/>
      <c r="J139" s="146"/>
      <c r="K139" s="146"/>
      <c r="L139" s="146"/>
      <c r="M139" s="146"/>
      <c r="N139" s="146"/>
      <c r="O139" s="146"/>
      <c r="P139" s="146"/>
      <c r="Q139" s="146"/>
      <c r="R139" s="146"/>
      <c r="S139" s="146"/>
      <c r="T139" s="146"/>
      <c r="U139" s="146"/>
      <c r="V139" s="146"/>
      <c r="W139" s="146"/>
      <c r="X139" s="146"/>
      <c r="Y139" s="146"/>
      <c r="Z139" s="146"/>
      <c r="AA139" s="146"/>
      <c r="AB139" s="146"/>
      <c r="AC139" s="146"/>
    </row>
    <row r="140">
      <c r="A140" s="146"/>
      <c r="B140" s="146"/>
      <c r="C140" s="146"/>
      <c r="D140" s="146"/>
      <c r="E140" s="146"/>
      <c r="F140" s="146"/>
      <c r="G140" s="146"/>
      <c r="H140" s="146"/>
      <c r="I140" s="146"/>
      <c r="J140" s="146"/>
      <c r="K140" s="146"/>
      <c r="L140" s="146"/>
      <c r="M140" s="146"/>
      <c r="N140" s="146"/>
      <c r="O140" s="146"/>
      <c r="P140" s="146"/>
      <c r="Q140" s="146"/>
      <c r="R140" s="146"/>
      <c r="S140" s="146"/>
      <c r="T140" s="146"/>
      <c r="U140" s="146"/>
      <c r="V140" s="146"/>
      <c r="W140" s="146"/>
      <c r="X140" s="146"/>
      <c r="Y140" s="146"/>
      <c r="Z140" s="146"/>
      <c r="AA140" s="146"/>
      <c r="AB140" s="146"/>
      <c r="AC140" s="146"/>
    </row>
    <row r="141">
      <c r="A141" s="146"/>
      <c r="B141" s="146"/>
      <c r="C141" s="149" t="s">
        <v>157</v>
      </c>
      <c r="D141" s="146"/>
      <c r="E141" s="146"/>
      <c r="F141" s="146"/>
      <c r="G141" s="146"/>
      <c r="H141" s="146"/>
      <c r="I141" s="146"/>
      <c r="J141" s="146"/>
      <c r="K141" s="146"/>
      <c r="L141" s="146"/>
      <c r="M141" s="146"/>
      <c r="N141" s="146"/>
      <c r="O141" s="146"/>
      <c r="P141" s="146"/>
      <c r="Q141" s="146"/>
      <c r="R141" s="146"/>
      <c r="S141" s="146"/>
      <c r="T141" s="146"/>
      <c r="U141" s="146"/>
      <c r="V141" s="146"/>
      <c r="W141" s="146"/>
      <c r="X141" s="146"/>
      <c r="Y141" s="146"/>
      <c r="Z141" s="146"/>
      <c r="AA141" s="146"/>
      <c r="AB141" s="146"/>
      <c r="AC141" s="146"/>
    </row>
    <row r="142">
      <c r="A142" s="146"/>
      <c r="B142" s="146"/>
      <c r="C142" s="149" t="s">
        <v>158</v>
      </c>
      <c r="D142" s="146"/>
      <c r="E142" s="146"/>
      <c r="F142" s="146"/>
      <c r="G142" s="146"/>
      <c r="H142" s="146"/>
      <c r="I142" s="146"/>
      <c r="J142" s="146"/>
      <c r="K142" s="146"/>
      <c r="L142" s="146"/>
      <c r="M142" s="146"/>
      <c r="N142" s="146"/>
      <c r="O142" s="146"/>
      <c r="P142" s="146"/>
      <c r="Q142" s="146"/>
      <c r="R142" s="146"/>
      <c r="S142" s="146"/>
      <c r="T142" s="146"/>
      <c r="U142" s="146"/>
      <c r="V142" s="146"/>
      <c r="W142" s="146"/>
      <c r="X142" s="146"/>
      <c r="Y142" s="146"/>
      <c r="Z142" s="146"/>
      <c r="AA142" s="146"/>
      <c r="AB142" s="146"/>
      <c r="AC142" s="146"/>
    </row>
    <row r="143">
      <c r="A143" s="146"/>
      <c r="B143" s="146"/>
      <c r="C143" s="149" t="s">
        <v>159</v>
      </c>
      <c r="D143" s="146"/>
      <c r="E143" s="146"/>
      <c r="F143" s="146"/>
      <c r="G143" s="146"/>
      <c r="H143" s="146"/>
      <c r="I143" s="146"/>
      <c r="J143" s="146"/>
      <c r="K143" s="146"/>
      <c r="L143" s="146"/>
      <c r="M143" s="146"/>
      <c r="N143" s="146"/>
      <c r="O143" s="146"/>
      <c r="P143" s="146"/>
      <c r="Q143" s="146"/>
      <c r="R143" s="146"/>
      <c r="S143" s="146"/>
      <c r="T143" s="146"/>
      <c r="U143" s="146"/>
      <c r="V143" s="146"/>
      <c r="W143" s="146"/>
      <c r="X143" s="146"/>
      <c r="Y143" s="146"/>
      <c r="Z143" s="146"/>
      <c r="AA143" s="146"/>
      <c r="AB143" s="146"/>
      <c r="AC143" s="146"/>
    </row>
    <row r="144">
      <c r="A144" s="146"/>
      <c r="B144" s="146"/>
      <c r="C144" s="146"/>
      <c r="D144" s="146"/>
      <c r="E144" s="146"/>
      <c r="F144" s="146"/>
      <c r="G144" s="146"/>
      <c r="H144" s="146"/>
      <c r="I144" s="146"/>
      <c r="J144" s="146"/>
      <c r="K144" s="146"/>
      <c r="L144" s="146"/>
      <c r="M144" s="146"/>
      <c r="N144" s="146"/>
      <c r="O144" s="146"/>
      <c r="P144" s="146"/>
      <c r="Q144" s="146"/>
      <c r="R144" s="146"/>
      <c r="S144" s="146"/>
      <c r="T144" s="146"/>
      <c r="U144" s="146"/>
      <c r="V144" s="146"/>
      <c r="W144" s="146"/>
      <c r="X144" s="146"/>
      <c r="Y144" s="146"/>
      <c r="Z144" s="146"/>
      <c r="AA144" s="146"/>
      <c r="AB144" s="146"/>
      <c r="AC144" s="146"/>
    </row>
    <row r="145">
      <c r="A145" s="146"/>
      <c r="B145" s="146"/>
      <c r="C145" s="146"/>
      <c r="D145" s="146"/>
      <c r="E145" s="146"/>
      <c r="F145" s="146"/>
      <c r="G145" s="146"/>
      <c r="H145" s="146"/>
      <c r="I145" s="146"/>
      <c r="J145" s="146"/>
      <c r="K145" s="146"/>
      <c r="L145" s="146"/>
      <c r="M145" s="146"/>
      <c r="N145" s="146"/>
      <c r="O145" s="146"/>
      <c r="P145" s="146"/>
      <c r="Q145" s="146"/>
      <c r="R145" s="146"/>
      <c r="S145" s="146"/>
      <c r="T145" s="146"/>
      <c r="U145" s="146"/>
      <c r="V145" s="146"/>
      <c r="W145" s="146"/>
      <c r="X145" s="146"/>
      <c r="Y145" s="146"/>
      <c r="Z145" s="146"/>
      <c r="AA145" s="146"/>
      <c r="AB145" s="146"/>
      <c r="AC145" s="146"/>
    </row>
    <row r="146">
      <c r="A146" s="146"/>
      <c r="B146" s="146"/>
      <c r="C146" s="146"/>
      <c r="D146" s="146"/>
      <c r="E146" s="146"/>
      <c r="F146" s="146"/>
      <c r="G146" s="146"/>
      <c r="H146" s="146"/>
      <c r="I146" s="146"/>
      <c r="J146" s="146"/>
      <c r="K146" s="146"/>
      <c r="L146" s="146"/>
      <c r="M146" s="146"/>
      <c r="N146" s="146"/>
      <c r="O146" s="146"/>
      <c r="P146" s="146"/>
      <c r="Q146" s="146"/>
      <c r="R146" s="146"/>
      <c r="S146" s="146"/>
      <c r="T146" s="146"/>
      <c r="U146" s="146"/>
      <c r="V146" s="146"/>
      <c r="W146" s="146"/>
      <c r="X146" s="146"/>
      <c r="Y146" s="146"/>
      <c r="Z146" s="146"/>
      <c r="AA146" s="146"/>
      <c r="AB146" s="146"/>
      <c r="AC146" s="146"/>
    </row>
    <row r="147">
      <c r="A147" s="146"/>
      <c r="B147" s="146"/>
      <c r="C147" s="146"/>
      <c r="D147" s="146"/>
      <c r="E147" s="146"/>
      <c r="F147" s="146"/>
      <c r="G147" s="146"/>
      <c r="H147" s="146"/>
      <c r="I147" s="146"/>
      <c r="J147" s="146"/>
      <c r="K147" s="146"/>
      <c r="L147" s="146"/>
      <c r="M147" s="146"/>
      <c r="N147" s="146"/>
      <c r="O147" s="146"/>
      <c r="P147" s="146"/>
      <c r="Q147" s="146"/>
      <c r="R147" s="146"/>
      <c r="S147" s="146"/>
      <c r="T147" s="146"/>
      <c r="U147" s="146"/>
      <c r="V147" s="146"/>
      <c r="W147" s="146"/>
      <c r="X147" s="146"/>
      <c r="Y147" s="146"/>
      <c r="Z147" s="146"/>
      <c r="AA147" s="146"/>
      <c r="AB147" s="146"/>
      <c r="AC147" s="146"/>
    </row>
    <row r="148">
      <c r="A148" s="146"/>
      <c r="B148" s="146"/>
      <c r="C148" s="146"/>
      <c r="D148" s="146"/>
      <c r="E148" s="146"/>
      <c r="F148" s="146"/>
      <c r="G148" s="146"/>
      <c r="H148" s="146"/>
      <c r="I148" s="146"/>
      <c r="J148" s="146"/>
      <c r="K148" s="146"/>
      <c r="L148" s="146"/>
      <c r="M148" s="146"/>
      <c r="N148" s="146"/>
      <c r="O148" s="146"/>
      <c r="P148" s="146"/>
      <c r="Q148" s="146"/>
      <c r="R148" s="146"/>
      <c r="S148" s="146"/>
      <c r="T148" s="146"/>
      <c r="U148" s="146"/>
      <c r="V148" s="146"/>
      <c r="W148" s="146"/>
      <c r="X148" s="146"/>
      <c r="Y148" s="146"/>
      <c r="Z148" s="146"/>
      <c r="AA148" s="146"/>
      <c r="AB148" s="146"/>
      <c r="AC148" s="146"/>
    </row>
    <row r="149">
      <c r="A149" s="146"/>
      <c r="B149" s="146"/>
      <c r="C149" s="146"/>
      <c r="D149" s="146"/>
      <c r="E149" s="146"/>
      <c r="F149" s="146"/>
      <c r="G149" s="146"/>
      <c r="H149" s="146"/>
      <c r="I149" s="146"/>
      <c r="J149" s="146"/>
      <c r="K149" s="146"/>
      <c r="L149" s="146"/>
      <c r="M149" s="146"/>
      <c r="N149" s="146"/>
      <c r="O149" s="146"/>
      <c r="P149" s="146"/>
      <c r="Q149" s="146"/>
      <c r="R149" s="146"/>
      <c r="S149" s="146"/>
      <c r="T149" s="146"/>
      <c r="U149" s="146"/>
      <c r="V149" s="146"/>
      <c r="W149" s="146"/>
      <c r="X149" s="146"/>
      <c r="Y149" s="146"/>
      <c r="Z149" s="146"/>
      <c r="AA149" s="146"/>
      <c r="AB149" s="146"/>
      <c r="AC149" s="146"/>
    </row>
    <row r="150">
      <c r="A150" s="146"/>
      <c r="B150" s="149" t="s">
        <v>160</v>
      </c>
      <c r="C150" s="146"/>
      <c r="D150" s="146"/>
      <c r="E150" s="146"/>
      <c r="F150" s="146"/>
      <c r="G150" s="146"/>
      <c r="H150" s="146"/>
      <c r="I150" s="146"/>
      <c r="J150" s="146"/>
      <c r="K150" s="146"/>
      <c r="L150" s="146"/>
      <c r="M150" s="146"/>
      <c r="N150" s="146"/>
      <c r="O150" s="146"/>
      <c r="P150" s="146"/>
      <c r="Q150" s="146"/>
      <c r="R150" s="146"/>
      <c r="S150" s="146"/>
      <c r="T150" s="146"/>
      <c r="U150" s="146"/>
      <c r="V150" s="146"/>
      <c r="W150" s="146"/>
      <c r="X150" s="146"/>
      <c r="Y150" s="146"/>
      <c r="Z150" s="146"/>
      <c r="AA150" s="146"/>
      <c r="AB150" s="146"/>
      <c r="AC150" s="146"/>
    </row>
    <row r="151">
      <c r="A151" s="146"/>
      <c r="B151" s="146"/>
      <c r="C151" s="149" t="s">
        <v>145</v>
      </c>
      <c r="D151" s="146"/>
      <c r="E151" s="146"/>
      <c r="F151" s="146"/>
      <c r="G151" s="146"/>
      <c r="H151" s="146"/>
      <c r="I151" s="146"/>
      <c r="J151" s="146"/>
      <c r="K151" s="146"/>
      <c r="L151" s="146"/>
      <c r="M151" s="146"/>
      <c r="N151" s="146"/>
      <c r="O151" s="146"/>
      <c r="P151" s="146"/>
      <c r="Q151" s="146"/>
      <c r="R151" s="146"/>
      <c r="S151" s="146"/>
      <c r="T151" s="146"/>
      <c r="U151" s="146"/>
      <c r="V151" s="146"/>
      <c r="W151" s="146"/>
      <c r="X151" s="146"/>
      <c r="Y151" s="146"/>
      <c r="Z151" s="146"/>
      <c r="AA151" s="146"/>
      <c r="AB151" s="146"/>
      <c r="AC151" s="146"/>
    </row>
    <row r="152">
      <c r="A152" s="146"/>
      <c r="B152" s="146"/>
      <c r="C152" s="149" t="s">
        <v>152</v>
      </c>
      <c r="D152" s="146"/>
      <c r="E152" s="146"/>
      <c r="F152" s="146"/>
      <c r="G152" s="146"/>
      <c r="H152" s="146"/>
      <c r="I152" s="146"/>
      <c r="J152" s="146"/>
      <c r="K152" s="146"/>
      <c r="L152" s="146"/>
      <c r="M152" s="146"/>
      <c r="N152" s="146"/>
      <c r="O152" s="146"/>
      <c r="P152" s="146"/>
      <c r="Q152" s="146"/>
      <c r="R152" s="146"/>
      <c r="S152" s="146"/>
      <c r="T152" s="146"/>
      <c r="U152" s="146"/>
      <c r="V152" s="146"/>
      <c r="W152" s="146"/>
      <c r="X152" s="146"/>
      <c r="Y152" s="146"/>
      <c r="Z152" s="146"/>
      <c r="AA152" s="146"/>
      <c r="AB152" s="146"/>
      <c r="AC152" s="146"/>
    </row>
    <row r="153">
      <c r="A153" s="146"/>
      <c r="B153" s="146"/>
      <c r="C153" s="146"/>
      <c r="D153" s="146"/>
      <c r="E153" s="146"/>
      <c r="F153" s="146"/>
      <c r="G153" s="146"/>
      <c r="H153" s="146"/>
      <c r="I153" s="146"/>
      <c r="J153" s="146"/>
      <c r="K153" s="146"/>
      <c r="L153" s="146"/>
      <c r="M153" s="146"/>
      <c r="N153" s="146"/>
      <c r="O153" s="146"/>
      <c r="P153" s="146"/>
      <c r="Q153" s="146"/>
      <c r="R153" s="146"/>
      <c r="S153" s="146"/>
      <c r="T153" s="146"/>
      <c r="U153" s="146"/>
      <c r="V153" s="146"/>
      <c r="W153" s="146"/>
      <c r="X153" s="146"/>
      <c r="Y153" s="146"/>
      <c r="Z153" s="146"/>
      <c r="AA153" s="146"/>
      <c r="AB153" s="146"/>
      <c r="AC153" s="146"/>
    </row>
    <row r="154">
      <c r="A154" s="146"/>
      <c r="B154" s="146"/>
      <c r="C154" s="146"/>
      <c r="D154" s="146"/>
      <c r="E154" s="146"/>
      <c r="F154" s="146"/>
      <c r="G154" s="146"/>
      <c r="H154" s="146"/>
      <c r="I154" s="146"/>
      <c r="J154" s="146"/>
      <c r="K154" s="146"/>
      <c r="L154" s="146"/>
      <c r="M154" s="146"/>
      <c r="N154" s="146"/>
      <c r="O154" s="146"/>
      <c r="P154" s="146"/>
      <c r="Q154" s="146"/>
      <c r="R154" s="146"/>
      <c r="S154" s="146"/>
      <c r="T154" s="146"/>
      <c r="U154" s="146"/>
      <c r="V154" s="146"/>
      <c r="W154" s="146"/>
      <c r="X154" s="146"/>
      <c r="Y154" s="146"/>
      <c r="Z154" s="146"/>
      <c r="AA154" s="146"/>
      <c r="AB154" s="146"/>
      <c r="AC154" s="146"/>
    </row>
    <row r="155">
      <c r="A155" s="146"/>
      <c r="B155" s="146"/>
      <c r="C155" s="146"/>
      <c r="D155" s="146"/>
      <c r="E155" s="146"/>
      <c r="F155" s="146"/>
      <c r="G155" s="146"/>
      <c r="H155" s="146"/>
      <c r="I155" s="146"/>
      <c r="J155" s="146"/>
      <c r="K155" s="146"/>
      <c r="L155" s="146"/>
      <c r="M155" s="146"/>
      <c r="N155" s="146"/>
      <c r="O155" s="146"/>
      <c r="P155" s="146"/>
      <c r="Q155" s="146"/>
      <c r="R155" s="146"/>
      <c r="S155" s="146"/>
      <c r="T155" s="146"/>
      <c r="U155" s="146"/>
      <c r="V155" s="146"/>
      <c r="W155" s="146"/>
      <c r="X155" s="146"/>
      <c r="Y155" s="146"/>
      <c r="Z155" s="146"/>
      <c r="AA155" s="146"/>
      <c r="AB155" s="146"/>
      <c r="AC155" s="146"/>
    </row>
    <row r="156">
      <c r="A156" s="168">
        <v>44229.0</v>
      </c>
      <c r="B156" s="153" t="s">
        <v>115</v>
      </c>
      <c r="C156" s="153" t="s">
        <v>161</v>
      </c>
      <c r="D156" s="149" t="s">
        <v>162</v>
      </c>
      <c r="E156" s="146"/>
      <c r="F156" s="170" t="s">
        <v>163</v>
      </c>
      <c r="G156" s="146"/>
      <c r="H156" s="146"/>
      <c r="I156" s="146"/>
      <c r="J156" s="146"/>
      <c r="K156" s="146"/>
      <c r="L156" s="146"/>
      <c r="M156" s="146"/>
      <c r="N156" s="146"/>
      <c r="O156" s="146"/>
      <c r="P156" s="146"/>
      <c r="Q156" s="146"/>
      <c r="R156" s="146"/>
      <c r="S156" s="146"/>
      <c r="T156" s="146"/>
      <c r="U156" s="146"/>
      <c r="V156" s="146"/>
      <c r="W156" s="146"/>
      <c r="X156" s="146"/>
      <c r="Y156" s="146"/>
      <c r="Z156" s="146"/>
      <c r="AA156" s="146"/>
      <c r="AB156" s="146"/>
      <c r="AC156" s="146"/>
    </row>
    <row r="157">
      <c r="A157" s="146"/>
      <c r="B157" s="149" t="s">
        <v>164</v>
      </c>
      <c r="C157" s="149" t="s">
        <v>165</v>
      </c>
      <c r="D157" s="146"/>
      <c r="E157" s="146"/>
      <c r="F157" s="146"/>
      <c r="G157" s="146"/>
      <c r="H157" s="146"/>
      <c r="I157" s="146"/>
      <c r="J157" s="146"/>
      <c r="K157" s="146"/>
      <c r="L157" s="146"/>
      <c r="M157" s="146"/>
      <c r="N157" s="146"/>
      <c r="O157" s="146"/>
      <c r="P157" s="146"/>
      <c r="Q157" s="146"/>
      <c r="R157" s="146"/>
      <c r="S157" s="146"/>
      <c r="T157" s="146"/>
      <c r="U157" s="146"/>
      <c r="V157" s="146"/>
      <c r="W157" s="146"/>
      <c r="X157" s="146"/>
      <c r="Y157" s="146"/>
      <c r="Z157" s="146"/>
      <c r="AA157" s="146"/>
      <c r="AB157" s="146"/>
      <c r="AC157" s="146"/>
    </row>
    <row r="158">
      <c r="A158" s="146"/>
      <c r="B158" s="149" t="s">
        <v>166</v>
      </c>
      <c r="C158" s="149" t="s">
        <v>167</v>
      </c>
      <c r="D158" s="146"/>
      <c r="E158" s="146"/>
      <c r="F158" s="146"/>
      <c r="G158" s="146"/>
      <c r="H158" s="146"/>
      <c r="I158" s="146"/>
      <c r="J158" s="146"/>
      <c r="K158" s="146"/>
      <c r="L158" s="146"/>
      <c r="M158" s="146"/>
      <c r="N158" s="146"/>
      <c r="O158" s="146"/>
      <c r="P158" s="146"/>
      <c r="Q158" s="146"/>
      <c r="R158" s="146"/>
      <c r="S158" s="146"/>
      <c r="T158" s="146"/>
      <c r="U158" s="146"/>
      <c r="V158" s="146"/>
      <c r="W158" s="146"/>
      <c r="X158" s="146"/>
      <c r="Y158" s="146"/>
      <c r="Z158" s="146"/>
      <c r="AA158" s="146"/>
      <c r="AB158" s="146"/>
      <c r="AC158" s="146"/>
    </row>
    <row r="159">
      <c r="A159" s="146"/>
      <c r="B159" s="149" t="s">
        <v>168</v>
      </c>
      <c r="C159" s="146"/>
      <c r="D159" s="146"/>
      <c r="E159" s="146"/>
      <c r="F159" s="146"/>
      <c r="G159" s="146"/>
      <c r="H159" s="146"/>
      <c r="I159" s="146"/>
      <c r="J159" s="146"/>
      <c r="K159" s="146"/>
      <c r="L159" s="146"/>
      <c r="M159" s="146"/>
      <c r="N159" s="146"/>
      <c r="O159" s="146"/>
      <c r="P159" s="146"/>
      <c r="Q159" s="146"/>
      <c r="R159" s="146"/>
      <c r="S159" s="146"/>
      <c r="T159" s="146"/>
      <c r="U159" s="146"/>
      <c r="V159" s="146"/>
      <c r="W159" s="146"/>
      <c r="X159" s="146"/>
      <c r="Y159" s="146"/>
      <c r="Z159" s="146"/>
      <c r="AA159" s="146"/>
      <c r="AB159" s="146"/>
      <c r="AC159" s="146"/>
    </row>
    <row r="160">
      <c r="A160" s="146"/>
      <c r="B160" s="149" t="s">
        <v>169</v>
      </c>
      <c r="C160" s="146"/>
      <c r="D160" s="146"/>
      <c r="E160" s="146"/>
      <c r="F160" s="146"/>
      <c r="G160" s="146"/>
      <c r="H160" s="146"/>
      <c r="I160" s="146"/>
      <c r="J160" s="146"/>
      <c r="K160" s="146"/>
      <c r="L160" s="146"/>
      <c r="M160" s="146"/>
      <c r="N160" s="146"/>
      <c r="O160" s="146"/>
      <c r="P160" s="146"/>
      <c r="Q160" s="146"/>
      <c r="R160" s="146"/>
      <c r="S160" s="146"/>
      <c r="T160" s="146"/>
      <c r="U160" s="146"/>
      <c r="V160" s="146"/>
      <c r="W160" s="146"/>
      <c r="X160" s="146"/>
      <c r="Y160" s="146"/>
      <c r="Z160" s="146"/>
      <c r="AA160" s="146"/>
      <c r="AB160" s="146"/>
      <c r="AC160" s="146"/>
    </row>
    <row r="161">
      <c r="A161" s="146"/>
      <c r="B161" s="146"/>
      <c r="C161" s="146"/>
      <c r="D161" s="146"/>
      <c r="E161" s="146"/>
      <c r="F161" s="146"/>
      <c r="G161" s="146"/>
      <c r="H161" s="146"/>
      <c r="I161" s="146"/>
      <c r="J161" s="146"/>
      <c r="K161" s="146"/>
      <c r="L161" s="146"/>
      <c r="M161" s="146"/>
      <c r="N161" s="146"/>
      <c r="O161" s="146"/>
      <c r="P161" s="146"/>
      <c r="Q161" s="146"/>
      <c r="R161" s="146"/>
      <c r="S161" s="146"/>
      <c r="T161" s="146"/>
      <c r="U161" s="146"/>
      <c r="V161" s="146"/>
      <c r="W161" s="146"/>
      <c r="X161" s="146"/>
      <c r="Y161" s="146"/>
      <c r="Z161" s="146"/>
      <c r="AA161" s="146"/>
      <c r="AB161" s="146"/>
      <c r="AC161" s="146"/>
    </row>
    <row r="162">
      <c r="A162" s="146"/>
      <c r="B162" s="146"/>
      <c r="C162" s="146"/>
      <c r="D162" s="146"/>
      <c r="E162" s="146"/>
      <c r="F162" s="146"/>
      <c r="G162" s="146"/>
      <c r="H162" s="146"/>
      <c r="I162" s="146"/>
      <c r="J162" s="146"/>
      <c r="K162" s="146"/>
      <c r="L162" s="146"/>
      <c r="M162" s="146"/>
      <c r="N162" s="146"/>
      <c r="O162" s="146"/>
      <c r="P162" s="146"/>
      <c r="Q162" s="146"/>
      <c r="R162" s="146"/>
      <c r="S162" s="146"/>
      <c r="T162" s="146"/>
      <c r="U162" s="146"/>
      <c r="V162" s="146"/>
      <c r="W162" s="146"/>
      <c r="X162" s="146"/>
      <c r="Y162" s="146"/>
      <c r="Z162" s="146"/>
      <c r="AA162" s="146"/>
      <c r="AB162" s="146"/>
      <c r="AC162" s="146"/>
    </row>
    <row r="163">
      <c r="A163" s="168">
        <v>44257.0</v>
      </c>
      <c r="B163" s="153" t="s">
        <v>117</v>
      </c>
      <c r="C163" s="149" t="s">
        <v>161</v>
      </c>
      <c r="D163" s="146"/>
      <c r="E163" s="146"/>
      <c r="F163" s="146"/>
      <c r="G163" s="146"/>
      <c r="H163" s="146"/>
      <c r="I163" s="146"/>
      <c r="J163" s="146"/>
      <c r="K163" s="146"/>
      <c r="L163" s="146"/>
      <c r="M163" s="146"/>
      <c r="N163" s="146"/>
      <c r="O163" s="146"/>
      <c r="P163" s="146"/>
      <c r="Q163" s="146"/>
      <c r="R163" s="146"/>
      <c r="S163" s="146"/>
      <c r="T163" s="146"/>
      <c r="U163" s="146"/>
      <c r="V163" s="146"/>
      <c r="W163" s="146"/>
      <c r="X163" s="146"/>
      <c r="Y163" s="146"/>
      <c r="Z163" s="146"/>
      <c r="AA163" s="146"/>
      <c r="AB163" s="146"/>
      <c r="AC163" s="146"/>
    </row>
    <row r="164">
      <c r="A164" s="146"/>
      <c r="B164" s="149" t="s">
        <v>161</v>
      </c>
      <c r="C164" s="149" t="s">
        <v>170</v>
      </c>
      <c r="D164" s="146"/>
      <c r="E164" s="146"/>
      <c r="F164" s="146"/>
      <c r="G164" s="146"/>
      <c r="H164" s="146"/>
      <c r="I164" s="146"/>
      <c r="J164" s="146"/>
      <c r="K164" s="146"/>
      <c r="L164" s="146"/>
      <c r="M164" s="146"/>
      <c r="N164" s="146"/>
      <c r="O164" s="146"/>
      <c r="P164" s="146"/>
      <c r="Q164" s="146"/>
      <c r="R164" s="146"/>
      <c r="S164" s="146"/>
      <c r="T164" s="146"/>
      <c r="U164" s="146"/>
      <c r="V164" s="146"/>
      <c r="W164" s="146"/>
      <c r="X164" s="146"/>
      <c r="Y164" s="146"/>
      <c r="Z164" s="146"/>
      <c r="AA164" s="146"/>
      <c r="AB164" s="146"/>
      <c r="AC164" s="146"/>
    </row>
    <row r="165">
      <c r="A165" s="146"/>
      <c r="B165" s="146"/>
      <c r="C165" s="146"/>
      <c r="D165" s="146"/>
      <c r="E165" s="146"/>
      <c r="F165" s="146"/>
      <c r="G165" s="146"/>
      <c r="H165" s="146"/>
      <c r="I165" s="146"/>
      <c r="J165" s="146"/>
      <c r="K165" s="146"/>
      <c r="L165" s="146"/>
      <c r="M165" s="146"/>
      <c r="N165" s="146"/>
      <c r="O165" s="146"/>
      <c r="P165" s="146"/>
      <c r="Q165" s="146"/>
      <c r="R165" s="146"/>
      <c r="S165" s="146"/>
      <c r="T165" s="146"/>
      <c r="U165" s="146"/>
      <c r="V165" s="146"/>
      <c r="W165" s="146"/>
      <c r="X165" s="146"/>
      <c r="Y165" s="146"/>
      <c r="Z165" s="146"/>
      <c r="AA165" s="146"/>
      <c r="AB165" s="146"/>
      <c r="AC165" s="146"/>
    </row>
    <row r="166">
      <c r="A166" s="146"/>
      <c r="B166" s="146"/>
      <c r="C166" s="146"/>
      <c r="D166" s="146"/>
      <c r="E166" s="146"/>
      <c r="F166" s="146"/>
      <c r="G166" s="146"/>
      <c r="H166" s="146"/>
      <c r="I166" s="146"/>
      <c r="J166" s="146"/>
      <c r="K166" s="146"/>
      <c r="L166" s="146"/>
      <c r="M166" s="146"/>
      <c r="N166" s="146"/>
      <c r="O166" s="146"/>
      <c r="P166" s="146"/>
      <c r="Q166" s="146"/>
      <c r="R166" s="146"/>
      <c r="S166" s="146"/>
      <c r="T166" s="146"/>
      <c r="U166" s="146"/>
      <c r="V166" s="146"/>
      <c r="W166" s="146"/>
      <c r="X166" s="146"/>
      <c r="Y166" s="146"/>
      <c r="Z166" s="146"/>
      <c r="AA166" s="146"/>
      <c r="AB166" s="146"/>
      <c r="AC166" s="146"/>
    </row>
    <row r="167">
      <c r="A167" s="146"/>
      <c r="B167" s="146"/>
      <c r="C167" s="146"/>
      <c r="D167" s="146"/>
      <c r="E167" s="146"/>
      <c r="F167" s="146"/>
      <c r="G167" s="146"/>
      <c r="H167" s="146"/>
      <c r="I167" s="146"/>
      <c r="J167" s="146"/>
      <c r="K167" s="146"/>
      <c r="L167" s="146"/>
      <c r="M167" s="146"/>
      <c r="N167" s="146"/>
      <c r="O167" s="146"/>
      <c r="P167" s="146"/>
      <c r="Q167" s="146"/>
      <c r="R167" s="146"/>
      <c r="S167" s="146"/>
      <c r="T167" s="146"/>
      <c r="U167" s="146"/>
      <c r="V167" s="146"/>
      <c r="W167" s="146"/>
      <c r="X167" s="146"/>
      <c r="Y167" s="146"/>
      <c r="Z167" s="146"/>
      <c r="AA167" s="146"/>
      <c r="AB167" s="146"/>
      <c r="AC167" s="146"/>
    </row>
    <row r="168">
      <c r="A168" s="146"/>
      <c r="B168" s="146"/>
      <c r="C168" s="146"/>
      <c r="D168" s="146"/>
      <c r="E168" s="146"/>
      <c r="F168" s="146"/>
      <c r="G168" s="146"/>
      <c r="H168" s="146"/>
      <c r="I168" s="146"/>
      <c r="J168" s="146"/>
      <c r="K168" s="146"/>
      <c r="L168" s="146"/>
      <c r="M168" s="146"/>
      <c r="N168" s="146"/>
      <c r="O168" s="146"/>
      <c r="P168" s="146"/>
      <c r="Q168" s="146"/>
      <c r="R168" s="146"/>
      <c r="S168" s="146"/>
      <c r="T168" s="146"/>
      <c r="U168" s="146"/>
      <c r="V168" s="146"/>
      <c r="W168" s="146"/>
      <c r="X168" s="146"/>
      <c r="Y168" s="146"/>
      <c r="Z168" s="146"/>
      <c r="AA168" s="146"/>
      <c r="AB168" s="146"/>
      <c r="AC168" s="146"/>
    </row>
    <row r="169">
      <c r="A169" s="146"/>
      <c r="B169" s="146"/>
      <c r="C169" s="146"/>
      <c r="D169" s="146"/>
      <c r="E169" s="146"/>
      <c r="F169" s="146"/>
      <c r="G169" s="146"/>
      <c r="H169" s="146"/>
      <c r="I169" s="146"/>
      <c r="J169" s="146"/>
      <c r="K169" s="146"/>
      <c r="L169" s="146"/>
      <c r="M169" s="146"/>
      <c r="N169" s="146"/>
      <c r="O169" s="146"/>
      <c r="P169" s="146"/>
      <c r="Q169" s="146"/>
      <c r="R169" s="146"/>
      <c r="S169" s="146"/>
      <c r="T169" s="146"/>
      <c r="U169" s="146"/>
      <c r="V169" s="146"/>
      <c r="W169" s="146"/>
      <c r="X169" s="146"/>
      <c r="Y169" s="146"/>
      <c r="Z169" s="146"/>
      <c r="AA169" s="146"/>
      <c r="AB169" s="146"/>
      <c r="AC169" s="146"/>
    </row>
    <row r="170">
      <c r="A170" s="146"/>
      <c r="B170" s="146"/>
      <c r="C170" s="146"/>
      <c r="D170" s="146"/>
      <c r="E170" s="146"/>
      <c r="F170" s="146"/>
      <c r="G170" s="146"/>
      <c r="H170" s="146"/>
      <c r="I170" s="146"/>
      <c r="J170" s="146"/>
      <c r="K170" s="146"/>
      <c r="L170" s="146"/>
      <c r="M170" s="146"/>
      <c r="N170" s="146"/>
      <c r="O170" s="146"/>
      <c r="P170" s="146"/>
      <c r="Q170" s="146"/>
      <c r="R170" s="146"/>
      <c r="S170" s="146"/>
      <c r="T170" s="146"/>
      <c r="U170" s="146"/>
      <c r="V170" s="146"/>
      <c r="W170" s="146"/>
      <c r="X170" s="146"/>
      <c r="Y170" s="146"/>
      <c r="Z170" s="146"/>
      <c r="AA170" s="146"/>
      <c r="AB170" s="146"/>
      <c r="AC170" s="146"/>
    </row>
    <row r="171">
      <c r="A171" s="146"/>
      <c r="B171" s="146"/>
      <c r="C171" s="146"/>
      <c r="D171" s="146"/>
      <c r="E171" s="146"/>
      <c r="F171" s="146"/>
      <c r="G171" s="146"/>
      <c r="H171" s="146"/>
      <c r="I171" s="146"/>
      <c r="J171" s="146"/>
      <c r="K171" s="146"/>
      <c r="L171" s="146"/>
      <c r="M171" s="146"/>
      <c r="N171" s="146"/>
      <c r="O171" s="146"/>
      <c r="P171" s="146"/>
      <c r="Q171" s="146"/>
      <c r="R171" s="146"/>
      <c r="S171" s="146"/>
      <c r="T171" s="146"/>
      <c r="U171" s="146"/>
      <c r="V171" s="146"/>
      <c r="W171" s="146"/>
      <c r="X171" s="146"/>
      <c r="Y171" s="146"/>
      <c r="Z171" s="146"/>
      <c r="AA171" s="146"/>
      <c r="AB171" s="146"/>
      <c r="AC171" s="146"/>
    </row>
    <row r="172">
      <c r="A172" s="146"/>
      <c r="B172" s="146"/>
      <c r="C172" s="146"/>
      <c r="D172" s="146"/>
      <c r="E172" s="146"/>
      <c r="F172" s="146"/>
      <c r="G172" s="146"/>
      <c r="H172" s="146"/>
      <c r="I172" s="146"/>
      <c r="J172" s="146"/>
      <c r="K172" s="146"/>
      <c r="L172" s="146"/>
      <c r="M172" s="146"/>
      <c r="N172" s="146"/>
      <c r="O172" s="146"/>
      <c r="P172" s="146"/>
      <c r="Q172" s="146"/>
      <c r="R172" s="146"/>
      <c r="S172" s="146"/>
      <c r="T172" s="146"/>
      <c r="U172" s="146"/>
      <c r="V172" s="146"/>
      <c r="W172" s="146"/>
      <c r="X172" s="146"/>
      <c r="Y172" s="146"/>
      <c r="Z172" s="146"/>
      <c r="AA172" s="146"/>
      <c r="AB172" s="146"/>
      <c r="AC172" s="146"/>
    </row>
    <row r="173">
      <c r="A173" s="146"/>
      <c r="B173" s="146"/>
      <c r="C173" s="146"/>
      <c r="D173" s="146"/>
      <c r="E173" s="146"/>
      <c r="F173" s="146"/>
      <c r="G173" s="146"/>
      <c r="H173" s="146"/>
      <c r="I173" s="146"/>
      <c r="J173" s="146"/>
      <c r="K173" s="146"/>
      <c r="L173" s="146"/>
      <c r="M173" s="146"/>
      <c r="N173" s="146"/>
      <c r="O173" s="146"/>
      <c r="P173" s="146"/>
      <c r="Q173" s="146"/>
      <c r="R173" s="146"/>
      <c r="S173" s="146"/>
      <c r="T173" s="146"/>
      <c r="U173" s="146"/>
      <c r="V173" s="146"/>
      <c r="W173" s="146"/>
      <c r="X173" s="146"/>
      <c r="Y173" s="146"/>
      <c r="Z173" s="146"/>
      <c r="AA173" s="146"/>
      <c r="AB173" s="146"/>
      <c r="AC173" s="146"/>
    </row>
    <row r="174">
      <c r="A174" s="146"/>
      <c r="B174" s="146"/>
      <c r="C174" s="146"/>
      <c r="D174" s="146"/>
      <c r="E174" s="146"/>
      <c r="F174" s="146"/>
      <c r="G174" s="146"/>
      <c r="H174" s="146"/>
      <c r="I174" s="146"/>
      <c r="J174" s="146"/>
      <c r="K174" s="146"/>
      <c r="L174" s="146"/>
      <c r="M174" s="146"/>
      <c r="N174" s="146"/>
      <c r="O174" s="146"/>
      <c r="P174" s="146"/>
      <c r="Q174" s="146"/>
      <c r="R174" s="146"/>
      <c r="S174" s="146"/>
      <c r="T174" s="146"/>
      <c r="U174" s="146"/>
      <c r="V174" s="146"/>
      <c r="W174" s="146"/>
      <c r="X174" s="146"/>
      <c r="Y174" s="146"/>
      <c r="Z174" s="146"/>
      <c r="AA174" s="146"/>
      <c r="AB174" s="146"/>
      <c r="AC174" s="146"/>
    </row>
    <row r="175">
      <c r="A175" s="146"/>
      <c r="B175" s="146"/>
      <c r="C175" s="146"/>
      <c r="D175" s="146"/>
      <c r="E175" s="146"/>
      <c r="F175" s="146"/>
      <c r="G175" s="146"/>
      <c r="H175" s="146"/>
      <c r="I175" s="146"/>
      <c r="J175" s="146"/>
      <c r="K175" s="146"/>
      <c r="L175" s="146"/>
      <c r="M175" s="146"/>
      <c r="N175" s="146"/>
      <c r="O175" s="146"/>
      <c r="P175" s="146"/>
      <c r="Q175" s="146"/>
      <c r="R175" s="146"/>
      <c r="S175" s="146"/>
      <c r="T175" s="146"/>
      <c r="U175" s="146"/>
      <c r="V175" s="146"/>
      <c r="W175" s="146"/>
      <c r="X175" s="146"/>
      <c r="Y175" s="146"/>
      <c r="Z175" s="146"/>
      <c r="AA175" s="146"/>
      <c r="AB175" s="146"/>
      <c r="AC175" s="146"/>
    </row>
    <row r="176">
      <c r="A176" s="146"/>
      <c r="B176" s="146"/>
      <c r="C176" s="146"/>
      <c r="D176" s="146"/>
      <c r="E176" s="146"/>
      <c r="F176" s="146"/>
      <c r="G176" s="146"/>
      <c r="H176" s="146"/>
      <c r="I176" s="146"/>
      <c r="J176" s="146"/>
      <c r="K176" s="146"/>
      <c r="L176" s="146"/>
      <c r="M176" s="146"/>
      <c r="N176" s="146"/>
      <c r="O176" s="146"/>
      <c r="P176" s="146"/>
      <c r="Q176" s="146"/>
      <c r="R176" s="146"/>
      <c r="S176" s="146"/>
      <c r="T176" s="146"/>
      <c r="U176" s="146"/>
      <c r="V176" s="146"/>
      <c r="W176" s="146"/>
      <c r="X176" s="146"/>
      <c r="Y176" s="146"/>
      <c r="Z176" s="146"/>
      <c r="AA176" s="146"/>
      <c r="AB176" s="146"/>
      <c r="AC176" s="146"/>
    </row>
    <row r="177">
      <c r="A177" s="146"/>
      <c r="B177" s="146"/>
      <c r="C177" s="146"/>
      <c r="D177" s="146"/>
      <c r="E177" s="146"/>
      <c r="F177" s="146"/>
      <c r="G177" s="146"/>
      <c r="H177" s="146"/>
      <c r="I177" s="146"/>
      <c r="J177" s="146"/>
      <c r="K177" s="146"/>
      <c r="L177" s="146"/>
      <c r="M177" s="146"/>
      <c r="N177" s="146"/>
      <c r="O177" s="146"/>
      <c r="P177" s="146"/>
      <c r="Q177" s="146"/>
      <c r="R177" s="146"/>
      <c r="S177" s="146"/>
      <c r="T177" s="146"/>
      <c r="U177" s="146"/>
      <c r="V177" s="146"/>
      <c r="W177" s="146"/>
      <c r="X177" s="146"/>
      <c r="Y177" s="146"/>
      <c r="Z177" s="146"/>
      <c r="AA177" s="146"/>
      <c r="AB177" s="146"/>
      <c r="AC177" s="146"/>
    </row>
    <row r="178">
      <c r="A178" s="146"/>
      <c r="B178" s="146"/>
      <c r="C178" s="146"/>
      <c r="D178" s="146"/>
      <c r="E178" s="146"/>
      <c r="F178" s="146"/>
      <c r="G178" s="146"/>
      <c r="H178" s="146"/>
      <c r="I178" s="146"/>
      <c r="J178" s="146"/>
      <c r="K178" s="146"/>
      <c r="L178" s="146"/>
      <c r="M178" s="146"/>
      <c r="N178" s="146"/>
      <c r="O178" s="146"/>
      <c r="P178" s="146"/>
      <c r="Q178" s="146"/>
      <c r="R178" s="146"/>
      <c r="S178" s="146"/>
      <c r="T178" s="146"/>
      <c r="U178" s="146"/>
      <c r="V178" s="146"/>
      <c r="W178" s="146"/>
      <c r="X178" s="146"/>
      <c r="Y178" s="146"/>
      <c r="Z178" s="146"/>
      <c r="AA178" s="146"/>
      <c r="AB178" s="146"/>
      <c r="AC178" s="146"/>
    </row>
    <row r="179">
      <c r="A179" s="146"/>
      <c r="B179" s="146"/>
      <c r="C179" s="146"/>
      <c r="D179" s="146"/>
      <c r="E179" s="146"/>
      <c r="F179" s="146"/>
      <c r="G179" s="146"/>
      <c r="H179" s="146"/>
      <c r="I179" s="146"/>
      <c r="J179" s="146"/>
      <c r="K179" s="146"/>
      <c r="L179" s="146"/>
      <c r="M179" s="146"/>
      <c r="N179" s="146"/>
      <c r="O179" s="146"/>
      <c r="P179" s="146"/>
      <c r="Q179" s="146"/>
      <c r="R179" s="146"/>
      <c r="S179" s="146"/>
      <c r="T179" s="146"/>
      <c r="U179" s="146"/>
      <c r="V179" s="146"/>
      <c r="W179" s="146"/>
      <c r="X179" s="146"/>
      <c r="Y179" s="146"/>
      <c r="Z179" s="146"/>
      <c r="AA179" s="146"/>
      <c r="AB179" s="146"/>
      <c r="AC179" s="146"/>
    </row>
    <row r="180">
      <c r="A180" s="146"/>
      <c r="B180" s="146"/>
      <c r="C180" s="146"/>
      <c r="D180" s="146"/>
      <c r="E180" s="146"/>
      <c r="F180" s="146"/>
      <c r="G180" s="146"/>
      <c r="H180" s="146"/>
      <c r="I180" s="146"/>
      <c r="J180" s="146"/>
      <c r="K180" s="146"/>
      <c r="L180" s="146"/>
      <c r="M180" s="146"/>
      <c r="N180" s="146"/>
      <c r="O180" s="146"/>
      <c r="P180" s="146"/>
      <c r="Q180" s="146"/>
      <c r="R180" s="146"/>
      <c r="S180" s="146"/>
      <c r="T180" s="146"/>
      <c r="U180" s="146"/>
      <c r="V180" s="146"/>
      <c r="W180" s="146"/>
      <c r="X180" s="146"/>
      <c r="Y180" s="146"/>
      <c r="Z180" s="146"/>
      <c r="AA180" s="146"/>
      <c r="AB180" s="146"/>
      <c r="AC180" s="146"/>
    </row>
    <row r="181">
      <c r="A181" s="146"/>
      <c r="B181" s="146"/>
      <c r="C181" s="146"/>
      <c r="D181" s="146"/>
      <c r="E181" s="146"/>
      <c r="F181" s="146"/>
      <c r="G181" s="146"/>
      <c r="H181" s="146"/>
      <c r="I181" s="146"/>
      <c r="J181" s="146"/>
      <c r="K181" s="146"/>
      <c r="L181" s="146"/>
      <c r="M181" s="146"/>
      <c r="N181" s="146"/>
      <c r="O181" s="146"/>
      <c r="P181" s="146"/>
      <c r="Q181" s="146"/>
      <c r="R181" s="146"/>
      <c r="S181" s="146"/>
      <c r="T181" s="146"/>
      <c r="U181" s="146"/>
      <c r="V181" s="146"/>
      <c r="W181" s="146"/>
      <c r="X181" s="146"/>
      <c r="Y181" s="146"/>
      <c r="Z181" s="146"/>
      <c r="AA181" s="146"/>
      <c r="AB181" s="146"/>
      <c r="AC181" s="146"/>
    </row>
    <row r="182">
      <c r="A182" s="146"/>
      <c r="B182" s="146"/>
      <c r="C182" s="146"/>
      <c r="D182" s="146"/>
      <c r="E182" s="146"/>
      <c r="F182" s="146"/>
      <c r="G182" s="146"/>
      <c r="H182" s="146"/>
      <c r="I182" s="146"/>
      <c r="J182" s="146"/>
      <c r="K182" s="146"/>
      <c r="L182" s="146"/>
      <c r="M182" s="146"/>
      <c r="N182" s="146"/>
      <c r="O182" s="146"/>
      <c r="P182" s="146"/>
      <c r="Q182" s="146"/>
      <c r="R182" s="146"/>
      <c r="S182" s="146"/>
      <c r="T182" s="146"/>
      <c r="U182" s="146"/>
      <c r="V182" s="146"/>
      <c r="W182" s="146"/>
      <c r="X182" s="146"/>
      <c r="Y182" s="146"/>
      <c r="Z182" s="146"/>
      <c r="AA182" s="146"/>
      <c r="AB182" s="146"/>
      <c r="AC182" s="146"/>
    </row>
    <row r="183">
      <c r="A183" s="168">
        <v>44229.0</v>
      </c>
      <c r="B183" s="153" t="s">
        <v>116</v>
      </c>
      <c r="C183" s="146"/>
      <c r="D183" s="149" t="s">
        <v>162</v>
      </c>
      <c r="E183" s="146"/>
      <c r="F183" s="171" t="s">
        <v>163</v>
      </c>
      <c r="G183" s="146"/>
      <c r="H183" s="146"/>
      <c r="I183" s="146"/>
      <c r="J183" s="146"/>
      <c r="K183" s="146"/>
      <c r="L183" s="146"/>
      <c r="M183" s="146"/>
      <c r="N183" s="146"/>
      <c r="O183" s="146"/>
      <c r="P183" s="146"/>
      <c r="Q183" s="146"/>
      <c r="R183" s="146"/>
      <c r="S183" s="146"/>
      <c r="T183" s="146"/>
      <c r="U183" s="146"/>
      <c r="V183" s="146"/>
      <c r="W183" s="146"/>
      <c r="X183" s="146"/>
      <c r="Y183" s="146"/>
      <c r="Z183" s="146"/>
      <c r="AA183" s="146"/>
      <c r="AB183" s="146"/>
      <c r="AC183" s="146"/>
    </row>
    <row r="184">
      <c r="A184" s="146"/>
      <c r="B184" s="149" t="s">
        <v>171</v>
      </c>
      <c r="C184" s="149" t="s">
        <v>172</v>
      </c>
      <c r="D184" s="146"/>
      <c r="E184" s="146"/>
      <c r="F184" s="146"/>
      <c r="G184" s="146"/>
      <c r="H184" s="146"/>
      <c r="I184" s="146"/>
      <c r="J184" s="146"/>
      <c r="K184" s="146"/>
      <c r="L184" s="146"/>
      <c r="M184" s="146"/>
      <c r="N184" s="146"/>
      <c r="O184" s="146"/>
      <c r="P184" s="146"/>
      <c r="Q184" s="146"/>
      <c r="R184" s="146"/>
      <c r="S184" s="146"/>
      <c r="T184" s="146"/>
      <c r="U184" s="146"/>
      <c r="V184" s="146"/>
      <c r="W184" s="146"/>
      <c r="X184" s="146"/>
      <c r="Y184" s="146"/>
      <c r="Z184" s="146"/>
      <c r="AA184" s="146"/>
      <c r="AB184" s="146"/>
      <c r="AC184" s="146"/>
    </row>
    <row r="185">
      <c r="B185" s="172" t="s">
        <v>173</v>
      </c>
      <c r="C185" s="149" t="s">
        <v>172</v>
      </c>
      <c r="D185" s="146"/>
      <c r="E185" s="146"/>
      <c r="F185" s="146"/>
      <c r="G185" s="146"/>
      <c r="H185" s="146"/>
      <c r="I185" s="146"/>
      <c r="J185" s="146"/>
      <c r="K185" s="146"/>
      <c r="L185" s="146"/>
      <c r="M185" s="146"/>
      <c r="N185" s="146"/>
      <c r="O185" s="146"/>
      <c r="P185" s="146"/>
      <c r="Q185" s="146"/>
      <c r="R185" s="146"/>
      <c r="S185" s="146"/>
      <c r="T185" s="146"/>
      <c r="U185" s="146"/>
      <c r="V185" s="146"/>
      <c r="W185" s="146"/>
      <c r="X185" s="146"/>
      <c r="Y185" s="146"/>
      <c r="Z185" s="146"/>
      <c r="AA185" s="146"/>
      <c r="AB185" s="146"/>
      <c r="AC185" s="146"/>
    </row>
    <row r="186">
      <c r="B186" s="172" t="s">
        <v>174</v>
      </c>
      <c r="C186" s="149" t="s">
        <v>172</v>
      </c>
      <c r="D186" s="146"/>
      <c r="E186" s="146"/>
      <c r="F186" s="146"/>
      <c r="G186" s="146"/>
      <c r="H186" s="146"/>
      <c r="I186" s="146"/>
      <c r="J186" s="146"/>
      <c r="K186" s="146"/>
      <c r="L186" s="146"/>
      <c r="M186" s="146"/>
      <c r="N186" s="146"/>
      <c r="O186" s="146"/>
      <c r="P186" s="146"/>
      <c r="Q186" s="146"/>
      <c r="R186" s="146"/>
      <c r="S186" s="146"/>
      <c r="T186" s="146"/>
      <c r="U186" s="146"/>
      <c r="V186" s="146"/>
      <c r="W186" s="146"/>
      <c r="X186" s="146"/>
      <c r="Y186" s="146"/>
      <c r="Z186" s="146"/>
      <c r="AA186" s="146"/>
      <c r="AB186" s="146"/>
      <c r="AC186" s="146"/>
    </row>
    <row r="187">
      <c r="B187" s="172" t="s">
        <v>175</v>
      </c>
      <c r="C187" s="149" t="s">
        <v>172</v>
      </c>
      <c r="D187" s="146"/>
      <c r="E187" s="146"/>
      <c r="F187" s="146"/>
      <c r="G187" s="146"/>
      <c r="H187" s="146"/>
      <c r="I187" s="146"/>
      <c r="J187" s="146"/>
      <c r="K187" s="146"/>
      <c r="L187" s="146"/>
      <c r="M187" s="146"/>
      <c r="N187" s="146"/>
      <c r="O187" s="146"/>
      <c r="P187" s="146"/>
      <c r="Q187" s="146"/>
      <c r="R187" s="146"/>
      <c r="S187" s="146"/>
      <c r="T187" s="146"/>
      <c r="U187" s="146"/>
      <c r="V187" s="146"/>
      <c r="W187" s="146"/>
      <c r="X187" s="146"/>
      <c r="Y187" s="146"/>
      <c r="Z187" s="146"/>
      <c r="AA187" s="146"/>
      <c r="AB187" s="146"/>
      <c r="AC187" s="146"/>
    </row>
    <row r="188">
      <c r="B188" s="172" t="s">
        <v>176</v>
      </c>
      <c r="C188" s="149" t="s">
        <v>172</v>
      </c>
      <c r="D188" s="146"/>
      <c r="E188" s="146"/>
      <c r="F188" s="146"/>
      <c r="G188" s="146"/>
      <c r="H188" s="146"/>
      <c r="I188" s="146"/>
      <c r="J188" s="146"/>
      <c r="K188" s="146"/>
      <c r="L188" s="146"/>
      <c r="M188" s="146"/>
      <c r="N188" s="146"/>
      <c r="O188" s="146"/>
      <c r="P188" s="146"/>
      <c r="Q188" s="146"/>
      <c r="R188" s="146"/>
      <c r="S188" s="146"/>
      <c r="T188" s="146"/>
      <c r="U188" s="146"/>
      <c r="V188" s="146"/>
      <c r="W188" s="146"/>
      <c r="X188" s="146"/>
      <c r="Y188" s="146"/>
      <c r="Z188" s="146"/>
      <c r="AA188" s="146"/>
      <c r="AB188" s="146"/>
      <c r="AC188" s="146"/>
    </row>
    <row r="189">
      <c r="B189" s="172" t="s">
        <v>177</v>
      </c>
      <c r="D189" s="146"/>
      <c r="E189" s="146"/>
      <c r="F189" s="146"/>
      <c r="G189" s="146"/>
      <c r="H189" s="146"/>
      <c r="I189" s="146"/>
      <c r="J189" s="146"/>
      <c r="K189" s="146"/>
      <c r="L189" s="146"/>
      <c r="M189" s="146"/>
      <c r="N189" s="146"/>
      <c r="O189" s="146"/>
      <c r="P189" s="146"/>
      <c r="Q189" s="146"/>
      <c r="R189" s="146"/>
      <c r="S189" s="146"/>
      <c r="T189" s="146"/>
      <c r="U189" s="146"/>
      <c r="V189" s="146"/>
      <c r="W189" s="146"/>
      <c r="X189" s="146"/>
      <c r="Y189" s="146"/>
      <c r="Z189" s="146"/>
      <c r="AA189" s="146"/>
      <c r="AB189" s="146"/>
      <c r="AC189" s="146"/>
    </row>
    <row r="190">
      <c r="B190" s="172" t="s">
        <v>178</v>
      </c>
      <c r="D190" s="146"/>
      <c r="E190" s="146"/>
      <c r="F190" s="146"/>
      <c r="G190" s="146"/>
      <c r="H190" s="146"/>
      <c r="I190" s="146"/>
      <c r="J190" s="146"/>
      <c r="K190" s="146"/>
      <c r="L190" s="146"/>
      <c r="M190" s="146"/>
      <c r="N190" s="146"/>
      <c r="O190" s="146"/>
      <c r="P190" s="146"/>
      <c r="Q190" s="146"/>
      <c r="R190" s="146"/>
      <c r="S190" s="146"/>
      <c r="T190" s="146"/>
      <c r="U190" s="146"/>
      <c r="V190" s="146"/>
      <c r="W190" s="146"/>
      <c r="X190" s="146"/>
      <c r="Y190" s="146"/>
      <c r="Z190" s="146"/>
      <c r="AA190" s="146"/>
      <c r="AB190" s="146"/>
      <c r="AC190" s="146"/>
    </row>
    <row r="191">
      <c r="D191" s="146"/>
      <c r="E191" s="146"/>
      <c r="F191" s="146"/>
      <c r="G191" s="146"/>
      <c r="H191" s="146"/>
      <c r="I191" s="146"/>
      <c r="J191" s="146"/>
      <c r="K191" s="146"/>
      <c r="L191" s="146"/>
      <c r="M191" s="146"/>
      <c r="N191" s="146"/>
      <c r="O191" s="146"/>
      <c r="P191" s="146"/>
      <c r="Q191" s="146"/>
      <c r="R191" s="146"/>
      <c r="S191" s="146"/>
      <c r="T191" s="146"/>
      <c r="U191" s="146"/>
      <c r="V191" s="146"/>
      <c r="W191" s="146"/>
      <c r="X191" s="146"/>
      <c r="Y191" s="146"/>
      <c r="Z191" s="146"/>
      <c r="AA191" s="146"/>
      <c r="AB191" s="146"/>
      <c r="AC191" s="146"/>
    </row>
    <row r="192">
      <c r="D192" s="146"/>
      <c r="E192" s="146"/>
      <c r="F192" s="146"/>
      <c r="G192" s="146"/>
      <c r="H192" s="146"/>
      <c r="I192" s="146"/>
      <c r="J192" s="146"/>
      <c r="K192" s="146"/>
      <c r="L192" s="146"/>
      <c r="M192" s="146"/>
      <c r="N192" s="146"/>
      <c r="O192" s="146"/>
      <c r="P192" s="146"/>
      <c r="Q192" s="146"/>
      <c r="R192" s="146"/>
      <c r="S192" s="146"/>
      <c r="T192" s="146"/>
      <c r="U192" s="146"/>
      <c r="V192" s="146"/>
      <c r="W192" s="146"/>
      <c r="X192" s="146"/>
      <c r="Y192" s="146"/>
      <c r="Z192" s="146"/>
      <c r="AA192" s="146"/>
      <c r="AB192" s="146"/>
      <c r="AC192" s="146"/>
    </row>
    <row r="193">
      <c r="D193" s="146"/>
      <c r="E193" s="146"/>
      <c r="F193" s="146"/>
      <c r="G193" s="146"/>
      <c r="H193" s="146"/>
      <c r="I193" s="146"/>
      <c r="J193" s="146"/>
      <c r="K193" s="146"/>
      <c r="L193" s="146"/>
      <c r="M193" s="146"/>
      <c r="N193" s="146"/>
      <c r="O193" s="146"/>
      <c r="P193" s="146"/>
      <c r="Q193" s="146"/>
      <c r="R193" s="146"/>
      <c r="S193" s="146"/>
      <c r="T193" s="146"/>
      <c r="U193" s="146"/>
      <c r="V193" s="146"/>
      <c r="W193" s="146"/>
      <c r="X193" s="146"/>
      <c r="Y193" s="146"/>
      <c r="Z193" s="146"/>
      <c r="AA193" s="146"/>
      <c r="AB193" s="146"/>
      <c r="AC193" s="146"/>
    </row>
    <row r="194">
      <c r="D194" s="146"/>
      <c r="E194" s="146"/>
      <c r="F194" s="146"/>
      <c r="G194" s="146"/>
      <c r="H194" s="146"/>
      <c r="I194" s="146"/>
      <c r="J194" s="146"/>
      <c r="K194" s="146"/>
      <c r="L194" s="146"/>
      <c r="M194" s="146"/>
      <c r="N194" s="146"/>
      <c r="O194" s="146"/>
      <c r="P194" s="146"/>
      <c r="Q194" s="146"/>
      <c r="R194" s="146"/>
      <c r="S194" s="146"/>
      <c r="T194" s="146"/>
      <c r="U194" s="146"/>
      <c r="V194" s="146"/>
      <c r="W194" s="146"/>
      <c r="X194" s="146"/>
      <c r="Y194" s="146"/>
      <c r="Z194" s="146"/>
      <c r="AA194" s="146"/>
      <c r="AB194" s="146"/>
      <c r="AC194" s="146"/>
    </row>
    <row r="195">
      <c r="D195" s="146"/>
      <c r="E195" s="146"/>
      <c r="F195" s="146"/>
      <c r="G195" s="146"/>
      <c r="H195" s="146"/>
      <c r="I195" s="146"/>
      <c r="J195" s="146"/>
      <c r="K195" s="146"/>
      <c r="L195" s="146"/>
      <c r="M195" s="146"/>
      <c r="N195" s="146"/>
      <c r="O195" s="146"/>
      <c r="P195" s="146"/>
      <c r="Q195" s="146"/>
      <c r="R195" s="146"/>
      <c r="S195" s="146"/>
      <c r="T195" s="146"/>
      <c r="U195" s="146"/>
      <c r="V195" s="146"/>
      <c r="W195" s="146"/>
      <c r="X195" s="146"/>
      <c r="Y195" s="146"/>
      <c r="Z195" s="146"/>
      <c r="AA195" s="146"/>
      <c r="AB195" s="146"/>
      <c r="AC195" s="146"/>
    </row>
    <row r="196">
      <c r="D196" s="146"/>
      <c r="E196" s="146"/>
      <c r="F196" s="146"/>
      <c r="G196" s="146"/>
      <c r="H196" s="146"/>
      <c r="I196" s="146"/>
      <c r="J196" s="146"/>
      <c r="K196" s="146"/>
      <c r="L196" s="146"/>
      <c r="M196" s="146"/>
      <c r="N196" s="146"/>
      <c r="O196" s="146"/>
      <c r="P196" s="146"/>
      <c r="Q196" s="146"/>
      <c r="R196" s="146"/>
      <c r="S196" s="146"/>
      <c r="T196" s="146"/>
      <c r="U196" s="146"/>
      <c r="V196" s="146"/>
      <c r="W196" s="146"/>
      <c r="X196" s="146"/>
      <c r="Y196" s="146"/>
      <c r="Z196" s="146"/>
      <c r="AA196" s="146"/>
      <c r="AB196" s="146"/>
      <c r="AC196" s="146"/>
    </row>
    <row r="197">
      <c r="D197" s="146"/>
      <c r="E197" s="146"/>
      <c r="F197" s="146"/>
      <c r="G197" s="146"/>
      <c r="H197" s="146"/>
      <c r="I197" s="146"/>
      <c r="J197" s="146"/>
      <c r="K197" s="146"/>
      <c r="L197" s="146"/>
      <c r="M197" s="146"/>
      <c r="N197" s="146"/>
      <c r="O197" s="146"/>
      <c r="P197" s="146"/>
      <c r="Q197" s="146"/>
      <c r="R197" s="146"/>
      <c r="S197" s="146"/>
      <c r="T197" s="146"/>
      <c r="U197" s="146"/>
      <c r="V197" s="146"/>
      <c r="W197" s="146"/>
      <c r="X197" s="146"/>
      <c r="Y197" s="146"/>
      <c r="Z197" s="146"/>
      <c r="AA197" s="146"/>
      <c r="AB197" s="146"/>
      <c r="AC197" s="146"/>
    </row>
    <row r="198">
      <c r="D198" s="146"/>
      <c r="E198" s="146"/>
      <c r="F198" s="146"/>
      <c r="G198" s="146"/>
      <c r="H198" s="146"/>
      <c r="I198" s="146"/>
      <c r="J198" s="146"/>
      <c r="K198" s="146"/>
      <c r="L198" s="146"/>
      <c r="M198" s="146"/>
      <c r="N198" s="146"/>
      <c r="O198" s="146"/>
      <c r="P198" s="146"/>
      <c r="Q198" s="146"/>
      <c r="R198" s="146"/>
      <c r="S198" s="146"/>
      <c r="T198" s="146"/>
      <c r="U198" s="146"/>
      <c r="V198" s="146"/>
      <c r="W198" s="146"/>
      <c r="X198" s="146"/>
      <c r="Y198" s="146"/>
      <c r="Z198" s="146"/>
      <c r="AA198" s="146"/>
      <c r="AB198" s="146"/>
      <c r="AC198" s="146"/>
    </row>
    <row r="199">
      <c r="D199" s="146"/>
      <c r="E199" s="146"/>
      <c r="F199" s="146"/>
      <c r="G199" s="146"/>
      <c r="H199" s="146"/>
      <c r="I199" s="146"/>
      <c r="J199" s="146"/>
      <c r="K199" s="146"/>
      <c r="L199" s="146"/>
      <c r="M199" s="146"/>
      <c r="N199" s="146"/>
      <c r="O199" s="146"/>
      <c r="P199" s="146"/>
      <c r="Q199" s="146"/>
      <c r="R199" s="146"/>
      <c r="S199" s="146"/>
      <c r="T199" s="146"/>
      <c r="U199" s="146"/>
      <c r="V199" s="146"/>
      <c r="W199" s="146"/>
      <c r="X199" s="146"/>
      <c r="Y199" s="146"/>
      <c r="Z199" s="146"/>
      <c r="AA199" s="146"/>
      <c r="AB199" s="146"/>
      <c r="AC199" s="146"/>
    </row>
    <row r="200">
      <c r="D200" s="146"/>
      <c r="E200" s="146"/>
      <c r="F200" s="146"/>
      <c r="G200" s="146"/>
      <c r="H200" s="146"/>
      <c r="I200" s="146"/>
      <c r="J200" s="146"/>
      <c r="K200" s="146"/>
      <c r="L200" s="146"/>
      <c r="M200" s="146"/>
      <c r="N200" s="146"/>
      <c r="O200" s="146"/>
      <c r="P200" s="146"/>
      <c r="Q200" s="146"/>
      <c r="R200" s="146"/>
      <c r="S200" s="146"/>
      <c r="T200" s="146"/>
      <c r="U200" s="146"/>
      <c r="V200" s="146"/>
      <c r="W200" s="146"/>
      <c r="X200" s="146"/>
      <c r="Y200" s="146"/>
      <c r="Z200" s="146"/>
      <c r="AA200" s="146"/>
      <c r="AB200" s="146"/>
      <c r="AC200" s="146"/>
    </row>
    <row r="201">
      <c r="D201" s="146"/>
      <c r="E201" s="146"/>
      <c r="F201" s="146"/>
      <c r="G201" s="146"/>
      <c r="H201" s="146"/>
      <c r="I201" s="146"/>
      <c r="J201" s="146"/>
      <c r="K201" s="146"/>
      <c r="L201" s="146"/>
      <c r="M201" s="146"/>
      <c r="N201" s="146"/>
      <c r="O201" s="146"/>
      <c r="P201" s="146"/>
      <c r="Q201" s="146"/>
      <c r="R201" s="146"/>
      <c r="S201" s="146"/>
      <c r="T201" s="146"/>
      <c r="U201" s="146"/>
      <c r="V201" s="146"/>
      <c r="W201" s="146"/>
      <c r="X201" s="146"/>
      <c r="Y201" s="146"/>
      <c r="Z201" s="146"/>
      <c r="AA201" s="146"/>
      <c r="AB201" s="146"/>
      <c r="AC201" s="146"/>
    </row>
    <row r="202">
      <c r="D202" s="146"/>
      <c r="E202" s="146"/>
      <c r="F202" s="146"/>
      <c r="G202" s="146"/>
      <c r="H202" s="146"/>
      <c r="I202" s="146"/>
      <c r="J202" s="146"/>
      <c r="K202" s="146"/>
      <c r="L202" s="146"/>
      <c r="M202" s="146"/>
      <c r="N202" s="146"/>
      <c r="O202" s="146"/>
      <c r="P202" s="146"/>
      <c r="Q202" s="146"/>
      <c r="R202" s="146"/>
      <c r="S202" s="146"/>
      <c r="T202" s="146"/>
      <c r="U202" s="146"/>
      <c r="V202" s="146"/>
      <c r="W202" s="146"/>
      <c r="X202" s="146"/>
      <c r="Y202" s="146"/>
      <c r="Z202" s="146"/>
      <c r="AA202" s="146"/>
      <c r="AB202" s="146"/>
      <c r="AC202" s="146"/>
    </row>
    <row r="203">
      <c r="D203" s="146"/>
      <c r="E203" s="146"/>
      <c r="F203" s="146"/>
      <c r="G203" s="146"/>
      <c r="H203" s="146"/>
      <c r="I203" s="146"/>
      <c r="J203" s="146"/>
      <c r="K203" s="146"/>
      <c r="L203" s="146"/>
      <c r="M203" s="146"/>
      <c r="N203" s="146"/>
      <c r="O203" s="146"/>
      <c r="P203" s="146"/>
      <c r="Q203" s="146"/>
      <c r="R203" s="146"/>
      <c r="S203" s="146"/>
      <c r="T203" s="146"/>
      <c r="U203" s="146"/>
      <c r="V203" s="146"/>
      <c r="W203" s="146"/>
      <c r="X203" s="146"/>
      <c r="Y203" s="146"/>
      <c r="Z203" s="146"/>
      <c r="AA203" s="146"/>
      <c r="AB203" s="146"/>
      <c r="AC203" s="146"/>
    </row>
    <row r="204">
      <c r="D204" s="146"/>
      <c r="E204" s="146"/>
      <c r="F204" s="146"/>
      <c r="G204" s="146"/>
      <c r="H204" s="146"/>
      <c r="I204" s="146"/>
      <c r="J204" s="146"/>
      <c r="K204" s="146"/>
      <c r="L204" s="146"/>
      <c r="M204" s="146"/>
      <c r="N204" s="146"/>
      <c r="O204" s="146"/>
      <c r="P204" s="146"/>
      <c r="Q204" s="146"/>
      <c r="R204" s="146"/>
      <c r="S204" s="146"/>
      <c r="T204" s="146"/>
      <c r="U204" s="146"/>
      <c r="V204" s="146"/>
      <c r="W204" s="146"/>
      <c r="X204" s="146"/>
      <c r="Y204" s="146"/>
      <c r="Z204" s="146"/>
      <c r="AA204" s="146"/>
      <c r="AB204" s="146"/>
      <c r="AC204" s="146"/>
    </row>
    <row r="205">
      <c r="D205" s="146"/>
      <c r="E205" s="146"/>
      <c r="F205" s="146"/>
      <c r="G205" s="146"/>
      <c r="H205" s="146"/>
      <c r="I205" s="146"/>
      <c r="J205" s="146"/>
      <c r="K205" s="146"/>
      <c r="L205" s="146"/>
      <c r="M205" s="146"/>
      <c r="N205" s="146"/>
      <c r="O205" s="146"/>
      <c r="P205" s="146"/>
      <c r="Q205" s="146"/>
      <c r="R205" s="146"/>
      <c r="S205" s="146"/>
      <c r="T205" s="146"/>
      <c r="U205" s="146"/>
      <c r="V205" s="146"/>
      <c r="W205" s="146"/>
      <c r="X205" s="146"/>
      <c r="Y205" s="146"/>
      <c r="Z205" s="146"/>
      <c r="AA205" s="146"/>
      <c r="AB205" s="146"/>
      <c r="AC205" s="146"/>
    </row>
    <row r="206">
      <c r="D206" s="146"/>
      <c r="E206" s="146"/>
      <c r="F206" s="146"/>
      <c r="G206" s="146"/>
      <c r="H206" s="146"/>
      <c r="I206" s="146"/>
      <c r="J206" s="146"/>
      <c r="K206" s="146"/>
      <c r="L206" s="146"/>
      <c r="M206" s="146"/>
      <c r="N206" s="146"/>
      <c r="O206" s="146"/>
      <c r="P206" s="146"/>
      <c r="Q206" s="146"/>
      <c r="R206" s="146"/>
      <c r="S206" s="146"/>
      <c r="T206" s="146"/>
      <c r="U206" s="146"/>
      <c r="V206" s="146"/>
      <c r="W206" s="146"/>
      <c r="X206" s="146"/>
      <c r="Y206" s="146"/>
      <c r="Z206" s="146"/>
      <c r="AA206" s="146"/>
      <c r="AB206" s="146"/>
      <c r="AC206" s="146"/>
    </row>
    <row r="207">
      <c r="D207" s="146"/>
      <c r="E207" s="146"/>
      <c r="F207" s="146"/>
      <c r="G207" s="146"/>
      <c r="H207" s="146"/>
      <c r="I207" s="146"/>
      <c r="J207" s="146"/>
      <c r="K207" s="146"/>
      <c r="L207" s="146"/>
      <c r="M207" s="146"/>
      <c r="N207" s="146"/>
      <c r="O207" s="146"/>
      <c r="P207" s="146"/>
      <c r="Q207" s="146"/>
      <c r="R207" s="146"/>
      <c r="S207" s="146"/>
      <c r="T207" s="146"/>
      <c r="U207" s="146"/>
      <c r="V207" s="146"/>
      <c r="W207" s="146"/>
      <c r="X207" s="146"/>
      <c r="Y207" s="146"/>
      <c r="Z207" s="146"/>
      <c r="AA207" s="146"/>
      <c r="AB207" s="146"/>
      <c r="AC207" s="146"/>
    </row>
    <row r="208">
      <c r="D208" s="146"/>
      <c r="E208" s="146"/>
      <c r="F208" s="146"/>
      <c r="G208" s="146"/>
      <c r="H208" s="146"/>
      <c r="I208" s="146"/>
      <c r="J208" s="146"/>
      <c r="K208" s="146"/>
      <c r="L208" s="146"/>
      <c r="M208" s="146"/>
      <c r="N208" s="146"/>
      <c r="O208" s="146"/>
      <c r="P208" s="146"/>
      <c r="Q208" s="146"/>
      <c r="R208" s="146"/>
      <c r="S208" s="146"/>
      <c r="T208" s="146"/>
      <c r="U208" s="146"/>
      <c r="V208" s="146"/>
      <c r="W208" s="146"/>
      <c r="X208" s="146"/>
      <c r="Y208" s="146"/>
      <c r="Z208" s="146"/>
      <c r="AA208" s="146"/>
      <c r="AB208" s="146"/>
      <c r="AC208" s="146"/>
    </row>
    <row r="209">
      <c r="D209" s="146"/>
      <c r="E209" s="146"/>
      <c r="F209" s="146"/>
      <c r="G209" s="146"/>
      <c r="H209" s="146"/>
      <c r="I209" s="146"/>
      <c r="J209" s="146"/>
      <c r="K209" s="146"/>
      <c r="L209" s="146"/>
      <c r="M209" s="146"/>
      <c r="N209" s="146"/>
      <c r="O209" s="146"/>
      <c r="P209" s="146"/>
      <c r="Q209" s="146"/>
      <c r="R209" s="146"/>
      <c r="S209" s="146"/>
      <c r="T209" s="146"/>
      <c r="U209" s="146"/>
      <c r="V209" s="146"/>
      <c r="W209" s="146"/>
      <c r="X209" s="146"/>
      <c r="Y209" s="146"/>
      <c r="Z209" s="146"/>
      <c r="AA209" s="146"/>
      <c r="AB209" s="146"/>
      <c r="AC209" s="146"/>
    </row>
    <row r="210">
      <c r="D210" s="146"/>
      <c r="E210" s="146"/>
      <c r="F210" s="146"/>
      <c r="G210" s="146"/>
      <c r="H210" s="146"/>
      <c r="I210" s="146"/>
      <c r="J210" s="146"/>
      <c r="K210" s="146"/>
      <c r="L210" s="146"/>
      <c r="M210" s="146"/>
      <c r="N210" s="146"/>
      <c r="O210" s="146"/>
      <c r="P210" s="146"/>
      <c r="Q210" s="146"/>
      <c r="R210" s="146"/>
      <c r="S210" s="146"/>
      <c r="T210" s="146"/>
      <c r="U210" s="146"/>
      <c r="V210" s="146"/>
      <c r="W210" s="146"/>
      <c r="X210" s="146"/>
      <c r="Y210" s="146"/>
      <c r="Z210" s="146"/>
      <c r="AA210" s="146"/>
      <c r="AB210" s="146"/>
      <c r="AC210" s="146"/>
    </row>
    <row r="211">
      <c r="D211" s="146"/>
      <c r="E211" s="146"/>
      <c r="F211" s="146"/>
      <c r="G211" s="146"/>
      <c r="H211" s="146"/>
      <c r="I211" s="146"/>
      <c r="J211" s="146"/>
      <c r="K211" s="146"/>
      <c r="L211" s="146"/>
      <c r="M211" s="146"/>
      <c r="N211" s="146"/>
      <c r="O211" s="146"/>
      <c r="P211" s="146"/>
      <c r="Q211" s="146"/>
      <c r="R211" s="146"/>
      <c r="S211" s="146"/>
      <c r="T211" s="146"/>
      <c r="U211" s="146"/>
      <c r="V211" s="146"/>
      <c r="W211" s="146"/>
      <c r="X211" s="146"/>
      <c r="Y211" s="146"/>
      <c r="Z211" s="146"/>
      <c r="AA211" s="146"/>
      <c r="AB211" s="146"/>
      <c r="AC211" s="146"/>
    </row>
    <row r="212">
      <c r="D212" s="146"/>
      <c r="E212" s="146"/>
      <c r="F212" s="146"/>
      <c r="G212" s="146"/>
      <c r="H212" s="146"/>
      <c r="I212" s="146"/>
      <c r="J212" s="146"/>
      <c r="K212" s="146"/>
      <c r="L212" s="146"/>
      <c r="M212" s="146"/>
      <c r="N212" s="146"/>
      <c r="O212" s="146"/>
      <c r="P212" s="146"/>
      <c r="Q212" s="146"/>
      <c r="R212" s="146"/>
      <c r="S212" s="146"/>
      <c r="T212" s="146"/>
      <c r="U212" s="146"/>
      <c r="V212" s="146"/>
      <c r="W212" s="146"/>
      <c r="X212" s="146"/>
      <c r="Y212" s="146"/>
      <c r="Z212" s="146"/>
      <c r="AA212" s="146"/>
      <c r="AB212" s="146"/>
      <c r="AC212" s="146"/>
    </row>
    <row r="213">
      <c r="D213" s="146"/>
      <c r="E213" s="146"/>
      <c r="F213" s="146"/>
      <c r="G213" s="146"/>
      <c r="H213" s="146"/>
      <c r="I213" s="146"/>
      <c r="J213" s="146"/>
      <c r="K213" s="146"/>
      <c r="L213" s="146"/>
      <c r="M213" s="146"/>
      <c r="N213" s="146"/>
      <c r="O213" s="146"/>
      <c r="P213" s="146"/>
      <c r="Q213" s="146"/>
      <c r="R213" s="146"/>
      <c r="S213" s="146"/>
      <c r="T213" s="146"/>
      <c r="U213" s="146"/>
      <c r="V213" s="146"/>
      <c r="W213" s="146"/>
      <c r="X213" s="146"/>
      <c r="Y213" s="146"/>
      <c r="Z213" s="146"/>
      <c r="AA213" s="146"/>
      <c r="AB213" s="146"/>
      <c r="AC213" s="146"/>
    </row>
    <row r="214">
      <c r="A214" s="168">
        <v>44288.0</v>
      </c>
      <c r="B214" s="153" t="s">
        <v>118</v>
      </c>
      <c r="C214" s="153" t="s">
        <v>179</v>
      </c>
      <c r="D214" s="146"/>
      <c r="E214" s="146"/>
      <c r="F214" s="146"/>
      <c r="G214" s="146"/>
      <c r="H214" s="146"/>
      <c r="I214" s="146"/>
      <c r="J214" s="146"/>
      <c r="K214" s="146"/>
      <c r="L214" s="146"/>
      <c r="M214" s="146"/>
      <c r="N214" s="146"/>
      <c r="O214" s="146"/>
      <c r="P214" s="146"/>
      <c r="Q214" s="146"/>
      <c r="R214" s="146"/>
      <c r="S214" s="146"/>
      <c r="T214" s="146"/>
      <c r="U214" s="146"/>
      <c r="V214" s="146"/>
      <c r="W214" s="146"/>
      <c r="X214" s="146"/>
      <c r="Y214" s="146"/>
      <c r="Z214" s="146"/>
      <c r="AA214" s="146"/>
      <c r="AB214" s="146"/>
      <c r="AC214" s="146"/>
    </row>
    <row r="215">
      <c r="A215" s="146"/>
      <c r="B215" s="149" t="s">
        <v>161</v>
      </c>
      <c r="C215" s="149" t="s">
        <v>180</v>
      </c>
      <c r="D215" s="146"/>
      <c r="E215" s="146"/>
      <c r="F215" s="146"/>
      <c r="G215" s="146"/>
      <c r="H215" s="146"/>
      <c r="I215" s="146"/>
      <c r="J215" s="146"/>
      <c r="K215" s="146"/>
      <c r="L215" s="146"/>
      <c r="M215" s="146"/>
      <c r="N215" s="146"/>
      <c r="O215" s="146"/>
      <c r="P215" s="146"/>
      <c r="Q215" s="146"/>
      <c r="R215" s="146"/>
      <c r="S215" s="146"/>
      <c r="T215" s="146"/>
      <c r="U215" s="146"/>
      <c r="V215" s="146"/>
      <c r="W215" s="146"/>
      <c r="X215" s="146"/>
      <c r="Y215" s="146"/>
      <c r="Z215" s="146"/>
      <c r="AA215" s="146"/>
      <c r="AB215" s="146"/>
      <c r="AC215" s="146"/>
    </row>
    <row r="216">
      <c r="A216" s="146"/>
      <c r="B216" s="149" t="s">
        <v>181</v>
      </c>
      <c r="C216" s="149" t="s">
        <v>182</v>
      </c>
      <c r="D216" s="146"/>
      <c r="E216" s="146"/>
      <c r="F216" s="146"/>
      <c r="G216" s="146"/>
      <c r="H216" s="146"/>
      <c r="I216" s="146"/>
      <c r="J216" s="146"/>
      <c r="K216" s="146"/>
      <c r="L216" s="146"/>
      <c r="M216" s="146"/>
      <c r="N216" s="146"/>
      <c r="O216" s="146"/>
      <c r="P216" s="146"/>
      <c r="Q216" s="146"/>
      <c r="R216" s="146"/>
      <c r="S216" s="146"/>
      <c r="T216" s="146"/>
      <c r="U216" s="146"/>
      <c r="V216" s="146"/>
      <c r="W216" s="146"/>
      <c r="X216" s="146"/>
      <c r="Y216" s="146"/>
      <c r="Z216" s="146"/>
      <c r="AA216" s="146"/>
      <c r="AB216" s="146"/>
      <c r="AC216" s="146"/>
    </row>
    <row r="217">
      <c r="A217" s="146"/>
      <c r="B217" s="149" t="s">
        <v>183</v>
      </c>
      <c r="C217" s="149" t="s">
        <v>184</v>
      </c>
      <c r="D217" s="146"/>
      <c r="E217" s="146"/>
      <c r="F217" s="146"/>
      <c r="G217" s="146"/>
      <c r="H217" s="146"/>
      <c r="I217" s="146"/>
      <c r="J217" s="146"/>
      <c r="K217" s="146"/>
      <c r="L217" s="146"/>
      <c r="M217" s="146"/>
      <c r="N217" s="146"/>
      <c r="O217" s="146"/>
      <c r="P217" s="146"/>
      <c r="Q217" s="146"/>
      <c r="R217" s="146"/>
      <c r="S217" s="146"/>
      <c r="T217" s="146"/>
      <c r="U217" s="146"/>
      <c r="V217" s="146"/>
      <c r="W217" s="146"/>
      <c r="X217" s="146"/>
      <c r="Y217" s="146"/>
      <c r="Z217" s="146"/>
      <c r="AA217" s="146"/>
      <c r="AB217" s="146"/>
      <c r="AC217" s="146"/>
    </row>
    <row r="218">
      <c r="B218" s="172" t="s">
        <v>185</v>
      </c>
      <c r="D218" s="146"/>
      <c r="E218" s="146"/>
      <c r="F218" s="146"/>
      <c r="G218" s="146"/>
      <c r="H218" s="146"/>
      <c r="I218" s="146"/>
      <c r="J218" s="146"/>
      <c r="K218" s="146"/>
      <c r="L218" s="146"/>
      <c r="M218" s="146"/>
      <c r="N218" s="146"/>
      <c r="O218" s="146"/>
      <c r="P218" s="146"/>
      <c r="Q218" s="146"/>
      <c r="R218" s="146"/>
      <c r="S218" s="146"/>
      <c r="T218" s="146"/>
      <c r="U218" s="146"/>
      <c r="V218" s="146"/>
      <c r="W218" s="146"/>
      <c r="X218" s="146"/>
      <c r="Y218" s="146"/>
      <c r="Z218" s="146"/>
      <c r="AA218" s="146"/>
      <c r="AB218" s="146"/>
      <c r="AC218" s="146"/>
    </row>
    <row r="219">
      <c r="B219" s="172" t="s">
        <v>186</v>
      </c>
      <c r="D219" s="146"/>
      <c r="E219" s="146"/>
      <c r="F219" s="146"/>
      <c r="G219" s="146"/>
      <c r="H219" s="146"/>
      <c r="I219" s="146"/>
      <c r="J219" s="146"/>
      <c r="K219" s="146"/>
      <c r="L219" s="146"/>
      <c r="M219" s="146"/>
      <c r="N219" s="146"/>
      <c r="O219" s="146"/>
      <c r="P219" s="146"/>
      <c r="Q219" s="146"/>
      <c r="R219" s="146"/>
      <c r="S219" s="146"/>
      <c r="T219" s="146"/>
      <c r="U219" s="146"/>
      <c r="V219" s="146"/>
      <c r="W219" s="146"/>
      <c r="X219" s="146"/>
      <c r="Y219" s="146"/>
      <c r="Z219" s="146"/>
      <c r="AA219" s="146"/>
      <c r="AB219" s="146"/>
      <c r="AC219" s="146"/>
    </row>
    <row r="220">
      <c r="B220" s="172" t="s">
        <v>187</v>
      </c>
      <c r="D220" s="146"/>
      <c r="E220" s="146"/>
      <c r="F220" s="146"/>
      <c r="G220" s="146"/>
      <c r="H220" s="146"/>
      <c r="I220" s="146"/>
      <c r="J220" s="146"/>
      <c r="K220" s="146"/>
      <c r="L220" s="146"/>
      <c r="M220" s="146"/>
      <c r="N220" s="146"/>
      <c r="O220" s="146"/>
      <c r="P220" s="146"/>
      <c r="Q220" s="146"/>
      <c r="R220" s="146"/>
      <c r="S220" s="146"/>
      <c r="T220" s="146"/>
      <c r="U220" s="146"/>
      <c r="V220" s="146"/>
      <c r="W220" s="146"/>
      <c r="X220" s="146"/>
      <c r="Y220" s="146"/>
      <c r="Z220" s="146"/>
      <c r="AA220" s="146"/>
      <c r="AB220" s="146"/>
      <c r="AC220" s="146"/>
    </row>
    <row r="221">
      <c r="D221" s="146"/>
      <c r="E221" s="146"/>
      <c r="F221" s="146"/>
      <c r="G221" s="146"/>
      <c r="H221" s="146"/>
      <c r="I221" s="146"/>
      <c r="J221" s="146"/>
      <c r="K221" s="146"/>
      <c r="L221" s="146"/>
      <c r="M221" s="146"/>
      <c r="N221" s="146"/>
      <c r="O221" s="146"/>
      <c r="P221" s="146"/>
      <c r="Q221" s="146"/>
      <c r="R221" s="146"/>
      <c r="S221" s="146"/>
      <c r="T221" s="146"/>
      <c r="U221" s="146"/>
      <c r="V221" s="146"/>
      <c r="W221" s="146"/>
      <c r="X221" s="146"/>
      <c r="Y221" s="146"/>
      <c r="Z221" s="146"/>
      <c r="AA221" s="146"/>
      <c r="AB221" s="146"/>
      <c r="AC221" s="146"/>
    </row>
    <row r="222">
      <c r="D222" s="146"/>
      <c r="E222" s="146"/>
      <c r="F222" s="146"/>
      <c r="G222" s="146"/>
      <c r="H222" s="146"/>
      <c r="I222" s="146"/>
      <c r="J222" s="146"/>
      <c r="K222" s="146"/>
      <c r="L222" s="146"/>
      <c r="M222" s="146"/>
      <c r="N222" s="146"/>
      <c r="O222" s="146"/>
      <c r="P222" s="146"/>
      <c r="Q222" s="146"/>
      <c r="R222" s="146"/>
      <c r="S222" s="146"/>
      <c r="T222" s="146"/>
      <c r="U222" s="146"/>
      <c r="V222" s="146"/>
      <c r="W222" s="146"/>
      <c r="X222" s="146"/>
      <c r="Y222" s="146"/>
      <c r="Z222" s="146"/>
      <c r="AA222" s="146"/>
      <c r="AB222" s="146"/>
      <c r="AC222" s="146"/>
    </row>
    <row r="223">
      <c r="D223" s="146"/>
      <c r="E223" s="146"/>
      <c r="F223" s="146"/>
      <c r="G223" s="146"/>
      <c r="H223" s="146"/>
      <c r="I223" s="146"/>
      <c r="J223" s="146"/>
      <c r="K223" s="146"/>
      <c r="L223" s="146"/>
      <c r="M223" s="146"/>
      <c r="N223" s="146"/>
      <c r="O223" s="146"/>
      <c r="P223" s="146"/>
      <c r="Q223" s="146"/>
      <c r="R223" s="146"/>
      <c r="S223" s="146"/>
      <c r="T223" s="146"/>
      <c r="U223" s="146"/>
      <c r="V223" s="146"/>
      <c r="W223" s="146"/>
      <c r="X223" s="146"/>
      <c r="Y223" s="146"/>
      <c r="Z223" s="146"/>
      <c r="AA223" s="146"/>
      <c r="AB223" s="146"/>
      <c r="AC223" s="146"/>
    </row>
    <row r="224">
      <c r="D224" s="146"/>
      <c r="E224" s="146"/>
      <c r="F224" s="146"/>
      <c r="G224" s="146"/>
      <c r="H224" s="146"/>
      <c r="I224" s="146"/>
      <c r="J224" s="146"/>
      <c r="K224" s="146"/>
      <c r="L224" s="146"/>
      <c r="M224" s="146"/>
      <c r="N224" s="146"/>
      <c r="O224" s="146"/>
      <c r="P224" s="146"/>
      <c r="Q224" s="146"/>
      <c r="R224" s="146"/>
      <c r="S224" s="146"/>
      <c r="T224" s="146"/>
      <c r="U224" s="146"/>
      <c r="V224" s="146"/>
      <c r="W224" s="146"/>
      <c r="X224" s="146"/>
      <c r="Y224" s="146"/>
      <c r="Z224" s="146"/>
      <c r="AA224" s="146"/>
      <c r="AB224" s="146"/>
      <c r="AC224" s="146"/>
    </row>
    <row r="225">
      <c r="D225" s="146"/>
      <c r="E225" s="146"/>
      <c r="F225" s="146"/>
      <c r="G225" s="146"/>
      <c r="H225" s="146"/>
      <c r="I225" s="146"/>
      <c r="J225" s="146"/>
      <c r="K225" s="146"/>
      <c r="L225" s="146"/>
      <c r="M225" s="146"/>
      <c r="N225" s="146"/>
      <c r="O225" s="146"/>
      <c r="P225" s="146"/>
      <c r="Q225" s="146"/>
      <c r="R225" s="146"/>
      <c r="S225" s="146"/>
      <c r="T225" s="146"/>
      <c r="U225" s="146"/>
      <c r="V225" s="146"/>
      <c r="W225" s="146"/>
      <c r="X225" s="146"/>
      <c r="Y225" s="146"/>
      <c r="Z225" s="146"/>
      <c r="AA225" s="146"/>
      <c r="AB225" s="146"/>
      <c r="AC225" s="146"/>
    </row>
    <row r="226">
      <c r="D226" s="146"/>
      <c r="E226" s="146"/>
      <c r="F226" s="146"/>
      <c r="G226" s="146"/>
      <c r="H226" s="146"/>
      <c r="I226" s="146"/>
      <c r="J226" s="146"/>
      <c r="K226" s="146"/>
      <c r="L226" s="146"/>
      <c r="M226" s="146"/>
      <c r="N226" s="146"/>
      <c r="O226" s="146"/>
      <c r="P226" s="146"/>
      <c r="Q226" s="146"/>
      <c r="R226" s="146"/>
      <c r="S226" s="146"/>
      <c r="T226" s="146"/>
      <c r="U226" s="146"/>
      <c r="V226" s="146"/>
      <c r="W226" s="146"/>
      <c r="X226" s="146"/>
      <c r="Y226" s="146"/>
      <c r="Z226" s="146"/>
      <c r="AA226" s="146"/>
      <c r="AB226" s="146"/>
      <c r="AC226" s="146"/>
    </row>
    <row r="227">
      <c r="D227" s="146"/>
      <c r="E227" s="146"/>
      <c r="F227" s="146"/>
      <c r="G227" s="146"/>
      <c r="H227" s="146"/>
      <c r="I227" s="146"/>
      <c r="J227" s="146"/>
      <c r="K227" s="146"/>
      <c r="L227" s="146"/>
      <c r="M227" s="146"/>
      <c r="N227" s="146"/>
      <c r="O227" s="146"/>
      <c r="P227" s="146"/>
      <c r="Q227" s="146"/>
      <c r="R227" s="146"/>
      <c r="S227" s="146"/>
      <c r="T227" s="146"/>
      <c r="U227" s="146"/>
      <c r="V227" s="146"/>
      <c r="W227" s="146"/>
      <c r="X227" s="146"/>
      <c r="Y227" s="146"/>
      <c r="Z227" s="146"/>
      <c r="AA227" s="146"/>
      <c r="AB227" s="146"/>
      <c r="AC227" s="146"/>
    </row>
    <row r="228">
      <c r="D228" s="146"/>
      <c r="E228" s="146"/>
      <c r="F228" s="146"/>
      <c r="G228" s="146"/>
      <c r="H228" s="146"/>
      <c r="I228" s="146"/>
      <c r="J228" s="146"/>
      <c r="K228" s="146"/>
      <c r="L228" s="146"/>
      <c r="M228" s="146"/>
      <c r="N228" s="146"/>
      <c r="O228" s="146"/>
      <c r="P228" s="146"/>
      <c r="Q228" s="146"/>
      <c r="R228" s="146"/>
      <c r="S228" s="146"/>
      <c r="T228" s="146"/>
      <c r="U228" s="146"/>
      <c r="V228" s="146"/>
      <c r="W228" s="146"/>
      <c r="X228" s="146"/>
      <c r="Y228" s="146"/>
      <c r="Z228" s="146"/>
      <c r="AA228" s="146"/>
      <c r="AB228" s="146"/>
      <c r="AC228" s="146"/>
    </row>
    <row r="229">
      <c r="D229" s="146"/>
      <c r="E229" s="146"/>
      <c r="F229" s="146"/>
      <c r="G229" s="146"/>
      <c r="H229" s="146"/>
      <c r="I229" s="146"/>
      <c r="J229" s="146"/>
      <c r="K229" s="146"/>
      <c r="L229" s="146"/>
      <c r="M229" s="146"/>
      <c r="N229" s="146"/>
      <c r="O229" s="146"/>
      <c r="P229" s="146"/>
      <c r="Q229" s="146"/>
      <c r="R229" s="146"/>
      <c r="S229" s="146"/>
      <c r="T229" s="146"/>
      <c r="U229" s="146"/>
      <c r="V229" s="146"/>
      <c r="W229" s="146"/>
      <c r="X229" s="146"/>
      <c r="Y229" s="146"/>
      <c r="Z229" s="146"/>
      <c r="AA229" s="146"/>
      <c r="AB229" s="146"/>
      <c r="AC229" s="146"/>
    </row>
    <row r="230">
      <c r="D230" s="146"/>
      <c r="E230" s="146"/>
      <c r="F230" s="146"/>
      <c r="G230" s="146"/>
      <c r="H230" s="146"/>
      <c r="I230" s="146"/>
      <c r="J230" s="146"/>
      <c r="K230" s="146"/>
      <c r="L230" s="146"/>
      <c r="M230" s="146"/>
      <c r="N230" s="146"/>
      <c r="O230" s="146"/>
      <c r="P230" s="146"/>
      <c r="Q230" s="146"/>
      <c r="R230" s="146"/>
      <c r="S230" s="146"/>
      <c r="T230" s="146"/>
      <c r="U230" s="146"/>
      <c r="V230" s="146"/>
      <c r="W230" s="146"/>
      <c r="X230" s="146"/>
      <c r="Y230" s="146"/>
      <c r="Z230" s="146"/>
      <c r="AA230" s="146"/>
      <c r="AB230" s="146"/>
      <c r="AC230" s="146"/>
    </row>
    <row r="231">
      <c r="D231" s="146"/>
      <c r="E231" s="146"/>
      <c r="F231" s="146"/>
      <c r="G231" s="146"/>
      <c r="H231" s="146"/>
      <c r="I231" s="146"/>
      <c r="J231" s="146"/>
      <c r="K231" s="146"/>
      <c r="L231" s="146"/>
      <c r="M231" s="146"/>
      <c r="N231" s="146"/>
      <c r="O231" s="146"/>
      <c r="P231" s="146"/>
      <c r="Q231" s="146"/>
      <c r="R231" s="146"/>
      <c r="S231" s="146"/>
      <c r="T231" s="146"/>
      <c r="U231" s="146"/>
      <c r="V231" s="146"/>
      <c r="W231" s="146"/>
      <c r="X231" s="146"/>
      <c r="Y231" s="146"/>
      <c r="Z231" s="146"/>
      <c r="AA231" s="146"/>
      <c r="AB231" s="146"/>
      <c r="AC231" s="146"/>
    </row>
    <row r="232">
      <c r="D232" s="146"/>
      <c r="E232" s="146"/>
      <c r="F232" s="146"/>
      <c r="G232" s="146"/>
      <c r="H232" s="146"/>
      <c r="I232" s="146"/>
      <c r="J232" s="146"/>
      <c r="K232" s="146"/>
      <c r="L232" s="146"/>
      <c r="M232" s="146"/>
      <c r="N232" s="146"/>
      <c r="O232" s="146"/>
      <c r="P232" s="146"/>
      <c r="Q232" s="146"/>
      <c r="R232" s="146"/>
      <c r="S232" s="146"/>
      <c r="T232" s="146"/>
      <c r="U232" s="146"/>
      <c r="V232" s="146"/>
      <c r="W232" s="146"/>
      <c r="X232" s="146"/>
      <c r="Y232" s="146"/>
      <c r="Z232" s="146"/>
      <c r="AA232" s="146"/>
      <c r="AB232" s="146"/>
      <c r="AC232" s="146"/>
    </row>
    <row r="233">
      <c r="D233" s="146"/>
      <c r="E233" s="146"/>
      <c r="F233" s="146"/>
      <c r="G233" s="146"/>
      <c r="H233" s="146"/>
      <c r="I233" s="146"/>
      <c r="J233" s="146"/>
      <c r="K233" s="146"/>
      <c r="L233" s="146"/>
      <c r="M233" s="146"/>
      <c r="N233" s="146"/>
      <c r="O233" s="146"/>
      <c r="P233" s="146"/>
      <c r="Q233" s="146"/>
      <c r="R233" s="146"/>
      <c r="S233" s="146"/>
      <c r="T233" s="146"/>
      <c r="U233" s="146"/>
      <c r="V233" s="146"/>
      <c r="W233" s="146"/>
      <c r="X233" s="146"/>
      <c r="Y233" s="146"/>
      <c r="Z233" s="146"/>
      <c r="AA233" s="146"/>
      <c r="AB233" s="146"/>
      <c r="AC233" s="146"/>
    </row>
    <row r="234">
      <c r="D234" s="146"/>
      <c r="E234" s="146"/>
      <c r="F234" s="146"/>
      <c r="G234" s="146"/>
      <c r="H234" s="146"/>
      <c r="I234" s="146"/>
      <c r="J234" s="146"/>
      <c r="K234" s="146"/>
      <c r="L234" s="146"/>
      <c r="M234" s="146"/>
      <c r="N234" s="146"/>
      <c r="O234" s="146"/>
      <c r="P234" s="146"/>
      <c r="Q234" s="146"/>
      <c r="R234" s="146"/>
      <c r="S234" s="146"/>
      <c r="T234" s="146"/>
      <c r="U234" s="146"/>
      <c r="V234" s="146"/>
      <c r="W234" s="146"/>
      <c r="X234" s="146"/>
      <c r="Y234" s="146"/>
      <c r="Z234" s="146"/>
      <c r="AA234" s="146"/>
      <c r="AB234" s="146"/>
      <c r="AC234" s="146"/>
    </row>
    <row r="235">
      <c r="D235" s="146"/>
      <c r="E235" s="146"/>
      <c r="F235" s="146"/>
      <c r="G235" s="146"/>
      <c r="H235" s="146"/>
      <c r="I235" s="146"/>
      <c r="J235" s="146"/>
      <c r="K235" s="146"/>
      <c r="L235" s="146"/>
      <c r="M235" s="146"/>
      <c r="N235" s="146"/>
      <c r="O235" s="146"/>
      <c r="P235" s="146"/>
      <c r="Q235" s="146"/>
      <c r="R235" s="146"/>
      <c r="S235" s="146"/>
      <c r="T235" s="146"/>
      <c r="U235" s="146"/>
      <c r="V235" s="146"/>
      <c r="W235" s="146"/>
      <c r="X235" s="146"/>
      <c r="Y235" s="146"/>
      <c r="Z235" s="146"/>
      <c r="AA235" s="146"/>
      <c r="AB235" s="146"/>
      <c r="AC235" s="146"/>
    </row>
    <row r="236">
      <c r="D236" s="146"/>
      <c r="E236" s="146"/>
      <c r="F236" s="146"/>
      <c r="G236" s="146"/>
      <c r="H236" s="146"/>
      <c r="I236" s="146"/>
      <c r="J236" s="146"/>
      <c r="K236" s="146"/>
      <c r="L236" s="146"/>
      <c r="M236" s="146"/>
      <c r="N236" s="146"/>
      <c r="O236" s="146"/>
      <c r="P236" s="146"/>
      <c r="Q236" s="146"/>
      <c r="R236" s="146"/>
      <c r="S236" s="146"/>
      <c r="T236" s="146"/>
      <c r="U236" s="146"/>
      <c r="V236" s="146"/>
      <c r="W236" s="146"/>
      <c r="X236" s="146"/>
      <c r="Y236" s="146"/>
      <c r="Z236" s="146"/>
      <c r="AA236" s="146"/>
      <c r="AB236" s="146"/>
      <c r="AC236" s="146"/>
    </row>
    <row r="237">
      <c r="D237" s="146"/>
      <c r="E237" s="146"/>
      <c r="F237" s="146"/>
      <c r="G237" s="146"/>
      <c r="H237" s="146"/>
      <c r="I237" s="146"/>
      <c r="J237" s="146"/>
      <c r="K237" s="146"/>
      <c r="L237" s="146"/>
      <c r="M237" s="146"/>
      <c r="N237" s="146"/>
      <c r="O237" s="146"/>
      <c r="P237" s="146"/>
      <c r="Q237" s="146"/>
      <c r="R237" s="146"/>
      <c r="S237" s="146"/>
      <c r="T237" s="146"/>
      <c r="U237" s="146"/>
      <c r="V237" s="146"/>
      <c r="W237" s="146"/>
      <c r="X237" s="146"/>
      <c r="Y237" s="146"/>
      <c r="Z237" s="146"/>
      <c r="AA237" s="146"/>
      <c r="AB237" s="146"/>
      <c r="AC237" s="146"/>
    </row>
    <row r="238">
      <c r="D238" s="146"/>
      <c r="E238" s="146"/>
      <c r="F238" s="146"/>
      <c r="G238" s="146"/>
      <c r="H238" s="146"/>
      <c r="I238" s="146"/>
      <c r="J238" s="146"/>
      <c r="K238" s="146"/>
      <c r="L238" s="146"/>
      <c r="M238" s="146"/>
      <c r="N238" s="146"/>
      <c r="O238" s="146"/>
      <c r="P238" s="146"/>
      <c r="Q238" s="146"/>
      <c r="R238" s="146"/>
      <c r="S238" s="146"/>
      <c r="T238" s="146"/>
      <c r="U238" s="146"/>
      <c r="V238" s="146"/>
      <c r="W238" s="146"/>
      <c r="X238" s="146"/>
      <c r="Y238" s="146"/>
      <c r="Z238" s="146"/>
      <c r="AA238" s="146"/>
      <c r="AB238" s="146"/>
      <c r="AC238" s="146"/>
    </row>
    <row r="239">
      <c r="D239" s="146"/>
      <c r="E239" s="146"/>
      <c r="F239" s="146"/>
      <c r="G239" s="146"/>
      <c r="H239" s="146"/>
      <c r="I239" s="146"/>
      <c r="J239" s="146"/>
      <c r="K239" s="146"/>
      <c r="L239" s="146"/>
      <c r="M239" s="146"/>
      <c r="N239" s="146"/>
      <c r="O239" s="146"/>
      <c r="P239" s="146"/>
      <c r="Q239" s="146"/>
      <c r="R239" s="146"/>
      <c r="S239" s="146"/>
      <c r="T239" s="146"/>
      <c r="U239" s="146"/>
      <c r="V239" s="146"/>
      <c r="W239" s="146"/>
      <c r="X239" s="146"/>
      <c r="Y239" s="146"/>
      <c r="Z239" s="146"/>
      <c r="AA239" s="146"/>
      <c r="AB239" s="146"/>
      <c r="AC239" s="146"/>
    </row>
    <row r="240">
      <c r="D240" s="146"/>
      <c r="E240" s="146"/>
      <c r="F240" s="146"/>
      <c r="G240" s="146"/>
      <c r="H240" s="146"/>
      <c r="I240" s="146"/>
      <c r="J240" s="146"/>
      <c r="K240" s="146"/>
      <c r="L240" s="146"/>
      <c r="M240" s="146"/>
      <c r="N240" s="146"/>
      <c r="O240" s="146"/>
      <c r="P240" s="146"/>
      <c r="Q240" s="146"/>
      <c r="R240" s="146"/>
      <c r="S240" s="146"/>
      <c r="T240" s="146"/>
      <c r="U240" s="146"/>
      <c r="V240" s="146"/>
      <c r="W240" s="146"/>
      <c r="X240" s="146"/>
      <c r="Y240" s="146"/>
      <c r="Z240" s="146"/>
      <c r="AA240" s="146"/>
      <c r="AB240" s="146"/>
      <c r="AC240" s="146"/>
    </row>
    <row r="241">
      <c r="D241" s="146"/>
      <c r="E241" s="146"/>
      <c r="F241" s="146"/>
      <c r="G241" s="146"/>
      <c r="H241" s="146"/>
      <c r="I241" s="146"/>
      <c r="J241" s="146"/>
      <c r="K241" s="146"/>
      <c r="L241" s="146"/>
      <c r="M241" s="146"/>
      <c r="N241" s="146"/>
      <c r="O241" s="146"/>
      <c r="P241" s="146"/>
      <c r="Q241" s="146"/>
      <c r="R241" s="146"/>
      <c r="S241" s="146"/>
      <c r="T241" s="146"/>
      <c r="U241" s="146"/>
      <c r="V241" s="146"/>
      <c r="W241" s="146"/>
      <c r="X241" s="146"/>
      <c r="Y241" s="146"/>
      <c r="Z241" s="146"/>
      <c r="AA241" s="146"/>
      <c r="AB241" s="146"/>
      <c r="AC241" s="146"/>
    </row>
    <row r="242">
      <c r="D242" s="146"/>
      <c r="E242" s="146"/>
      <c r="F242" s="146"/>
      <c r="G242" s="146"/>
      <c r="H242" s="146"/>
      <c r="I242" s="146"/>
      <c r="J242" s="146"/>
      <c r="K242" s="146"/>
      <c r="L242" s="146"/>
      <c r="M242" s="146"/>
      <c r="N242" s="146"/>
      <c r="O242" s="146"/>
      <c r="P242" s="146"/>
      <c r="Q242" s="146"/>
      <c r="R242" s="146"/>
      <c r="S242" s="146"/>
      <c r="T242" s="146"/>
      <c r="U242" s="146"/>
      <c r="V242" s="146"/>
      <c r="W242" s="146"/>
      <c r="X242" s="146"/>
      <c r="Y242" s="146"/>
      <c r="Z242" s="146"/>
      <c r="AA242" s="146"/>
      <c r="AB242" s="146"/>
      <c r="AC242" s="146"/>
    </row>
    <row r="243">
      <c r="D243" s="146"/>
      <c r="E243" s="146"/>
      <c r="F243" s="146"/>
      <c r="G243" s="146"/>
      <c r="H243" s="146"/>
      <c r="I243" s="146"/>
      <c r="J243" s="146"/>
      <c r="K243" s="146"/>
      <c r="L243" s="146"/>
      <c r="M243" s="146"/>
      <c r="N243" s="146"/>
      <c r="O243" s="146"/>
      <c r="P243" s="146"/>
      <c r="Q243" s="146"/>
      <c r="R243" s="146"/>
      <c r="S243" s="146"/>
      <c r="T243" s="146"/>
      <c r="U243" s="146"/>
      <c r="V243" s="146"/>
      <c r="W243" s="146"/>
      <c r="X243" s="146"/>
      <c r="Y243" s="146"/>
      <c r="Z243" s="146"/>
      <c r="AA243" s="146"/>
      <c r="AB243" s="146"/>
      <c r="AC243" s="146"/>
    </row>
    <row r="244">
      <c r="D244" s="146"/>
      <c r="E244" s="146"/>
      <c r="F244" s="146"/>
      <c r="G244" s="146"/>
      <c r="H244" s="146"/>
      <c r="I244" s="146"/>
      <c r="J244" s="146"/>
      <c r="K244" s="146"/>
      <c r="L244" s="146"/>
      <c r="M244" s="146"/>
      <c r="N244" s="146"/>
      <c r="O244" s="146"/>
      <c r="P244" s="146"/>
      <c r="Q244" s="146"/>
      <c r="R244" s="146"/>
      <c r="S244" s="146"/>
      <c r="T244" s="146"/>
      <c r="U244" s="146"/>
      <c r="V244" s="146"/>
      <c r="W244" s="146"/>
      <c r="X244" s="146"/>
      <c r="Y244" s="146"/>
      <c r="Z244" s="146"/>
      <c r="AA244" s="146"/>
      <c r="AB244" s="146"/>
      <c r="AC244" s="146"/>
    </row>
    <row r="245">
      <c r="D245" s="146"/>
      <c r="E245" s="146"/>
      <c r="F245" s="146"/>
      <c r="G245" s="146"/>
      <c r="H245" s="146"/>
      <c r="I245" s="146"/>
      <c r="J245" s="146"/>
      <c r="K245" s="146"/>
      <c r="L245" s="146"/>
      <c r="M245" s="146"/>
      <c r="N245" s="146"/>
      <c r="O245" s="146"/>
      <c r="P245" s="146"/>
      <c r="Q245" s="146"/>
      <c r="R245" s="146"/>
      <c r="S245" s="146"/>
      <c r="T245" s="146"/>
      <c r="U245" s="146"/>
      <c r="V245" s="146"/>
      <c r="W245" s="146"/>
      <c r="X245" s="146"/>
      <c r="Y245" s="146"/>
      <c r="Z245" s="146"/>
      <c r="AA245" s="146"/>
      <c r="AB245" s="146"/>
      <c r="AC245" s="146"/>
    </row>
    <row r="246">
      <c r="D246" s="146"/>
      <c r="E246" s="146"/>
      <c r="F246" s="146"/>
      <c r="G246" s="146"/>
      <c r="H246" s="146"/>
      <c r="I246" s="146"/>
      <c r="J246" s="146"/>
      <c r="K246" s="146"/>
      <c r="L246" s="146"/>
      <c r="M246" s="146"/>
      <c r="N246" s="146"/>
      <c r="O246" s="146"/>
      <c r="P246" s="146"/>
      <c r="Q246" s="146"/>
      <c r="R246" s="146"/>
      <c r="S246" s="146"/>
      <c r="T246" s="146"/>
      <c r="U246" s="146"/>
      <c r="V246" s="146"/>
      <c r="W246" s="146"/>
      <c r="X246" s="146"/>
      <c r="Y246" s="146"/>
      <c r="Z246" s="146"/>
      <c r="AA246" s="146"/>
      <c r="AB246" s="146"/>
      <c r="AC246" s="146"/>
    </row>
    <row r="247">
      <c r="D247" s="146"/>
      <c r="E247" s="146"/>
      <c r="F247" s="146"/>
      <c r="G247" s="146"/>
      <c r="H247" s="146"/>
      <c r="I247" s="146"/>
      <c r="J247" s="146"/>
      <c r="K247" s="146"/>
      <c r="L247" s="146"/>
      <c r="M247" s="146"/>
      <c r="N247" s="146"/>
      <c r="O247" s="146"/>
      <c r="P247" s="146"/>
      <c r="Q247" s="146"/>
      <c r="R247" s="146"/>
      <c r="S247" s="146"/>
      <c r="T247" s="146"/>
      <c r="U247" s="146"/>
      <c r="V247" s="146"/>
      <c r="W247" s="146"/>
      <c r="X247" s="146"/>
      <c r="Y247" s="146"/>
      <c r="Z247" s="146"/>
      <c r="AA247" s="146"/>
      <c r="AB247" s="146"/>
      <c r="AC247" s="146"/>
    </row>
    <row r="248">
      <c r="D248" s="146"/>
      <c r="E248" s="146"/>
      <c r="F248" s="146"/>
      <c r="G248" s="146"/>
      <c r="H248" s="146"/>
      <c r="I248" s="146"/>
      <c r="J248" s="146"/>
      <c r="K248" s="146"/>
      <c r="L248" s="146"/>
      <c r="M248" s="146"/>
      <c r="N248" s="146"/>
      <c r="O248" s="146"/>
      <c r="P248" s="146"/>
      <c r="Q248" s="146"/>
      <c r="R248" s="146"/>
      <c r="S248" s="146"/>
      <c r="T248" s="146"/>
      <c r="U248" s="146"/>
      <c r="V248" s="146"/>
      <c r="W248" s="146"/>
      <c r="X248" s="146"/>
      <c r="Y248" s="146"/>
      <c r="Z248" s="146"/>
      <c r="AA248" s="146"/>
      <c r="AB248" s="146"/>
      <c r="AC248" s="146"/>
    </row>
    <row r="249">
      <c r="D249" s="146"/>
      <c r="E249" s="146"/>
      <c r="F249" s="146"/>
      <c r="G249" s="146"/>
      <c r="H249" s="146"/>
      <c r="I249" s="146"/>
      <c r="J249" s="146"/>
      <c r="K249" s="146"/>
      <c r="L249" s="146"/>
      <c r="M249" s="146"/>
      <c r="N249" s="146"/>
      <c r="O249" s="146"/>
      <c r="P249" s="146"/>
      <c r="Q249" s="146"/>
      <c r="R249" s="146"/>
      <c r="S249" s="146"/>
      <c r="T249" s="146"/>
      <c r="U249" s="146"/>
      <c r="V249" s="146"/>
      <c r="W249" s="146"/>
      <c r="X249" s="146"/>
      <c r="Y249" s="146"/>
      <c r="Z249" s="146"/>
      <c r="AA249" s="146"/>
      <c r="AB249" s="146"/>
      <c r="AC249" s="146"/>
    </row>
    <row r="250">
      <c r="D250" s="146"/>
      <c r="E250" s="146"/>
      <c r="F250" s="146"/>
      <c r="G250" s="146"/>
      <c r="H250" s="146"/>
      <c r="I250" s="146"/>
      <c r="J250" s="146"/>
      <c r="K250" s="146"/>
      <c r="L250" s="146"/>
      <c r="M250" s="146"/>
      <c r="N250" s="146"/>
      <c r="O250" s="146"/>
      <c r="P250" s="146"/>
      <c r="Q250" s="146"/>
      <c r="R250" s="146"/>
      <c r="S250" s="146"/>
      <c r="T250" s="146"/>
      <c r="U250" s="146"/>
      <c r="V250" s="146"/>
      <c r="W250" s="146"/>
      <c r="X250" s="146"/>
      <c r="Y250" s="146"/>
      <c r="Z250" s="146"/>
      <c r="AA250" s="146"/>
      <c r="AB250" s="146"/>
      <c r="AC250" s="146"/>
    </row>
    <row r="251">
      <c r="D251" s="146"/>
      <c r="E251" s="146"/>
      <c r="F251" s="146"/>
      <c r="G251" s="146"/>
      <c r="H251" s="146"/>
      <c r="I251" s="146"/>
      <c r="J251" s="146"/>
      <c r="K251" s="146"/>
      <c r="L251" s="146"/>
      <c r="M251" s="146"/>
      <c r="N251" s="146"/>
      <c r="O251" s="146"/>
      <c r="P251" s="146"/>
      <c r="Q251" s="146"/>
      <c r="R251" s="146"/>
      <c r="S251" s="146"/>
      <c r="T251" s="146"/>
      <c r="U251" s="146"/>
      <c r="V251" s="146"/>
      <c r="W251" s="146"/>
      <c r="X251" s="146"/>
      <c r="Y251" s="146"/>
      <c r="Z251" s="146"/>
      <c r="AA251" s="146"/>
      <c r="AB251" s="146"/>
      <c r="AC251" s="146"/>
    </row>
    <row r="252">
      <c r="D252" s="146"/>
      <c r="E252" s="146"/>
      <c r="F252" s="146"/>
      <c r="G252" s="146"/>
      <c r="H252" s="146"/>
      <c r="I252" s="146"/>
      <c r="J252" s="146"/>
      <c r="K252" s="146"/>
      <c r="L252" s="146"/>
      <c r="M252" s="146"/>
      <c r="N252" s="146"/>
      <c r="O252" s="146"/>
      <c r="P252" s="146"/>
      <c r="Q252" s="146"/>
      <c r="R252" s="146"/>
      <c r="S252" s="146"/>
      <c r="T252" s="146"/>
      <c r="U252" s="146"/>
      <c r="V252" s="146"/>
      <c r="W252" s="146"/>
      <c r="X252" s="146"/>
      <c r="Y252" s="146"/>
      <c r="Z252" s="146"/>
      <c r="AA252" s="146"/>
      <c r="AB252" s="146"/>
      <c r="AC252" s="146"/>
    </row>
    <row r="253">
      <c r="D253" s="146"/>
      <c r="E253" s="146"/>
      <c r="F253" s="146"/>
      <c r="G253" s="146"/>
      <c r="H253" s="146"/>
      <c r="I253" s="146"/>
      <c r="J253" s="146"/>
      <c r="K253" s="146"/>
      <c r="L253" s="146"/>
      <c r="M253" s="146"/>
      <c r="N253" s="146"/>
      <c r="O253" s="146"/>
      <c r="P253" s="146"/>
      <c r="Q253" s="146"/>
      <c r="R253" s="146"/>
      <c r="S253" s="146"/>
      <c r="T253" s="146"/>
      <c r="U253" s="146"/>
      <c r="V253" s="146"/>
      <c r="W253" s="146"/>
      <c r="X253" s="146"/>
      <c r="Y253" s="146"/>
      <c r="Z253" s="146"/>
      <c r="AA253" s="146"/>
      <c r="AB253" s="146"/>
      <c r="AC253" s="146"/>
    </row>
    <row r="254">
      <c r="D254" s="146"/>
      <c r="E254" s="146"/>
      <c r="F254" s="146"/>
      <c r="G254" s="146"/>
      <c r="H254" s="146"/>
      <c r="I254" s="146"/>
      <c r="J254" s="146"/>
      <c r="K254" s="146"/>
      <c r="L254" s="146"/>
      <c r="M254" s="146"/>
      <c r="N254" s="146"/>
      <c r="O254" s="146"/>
      <c r="P254" s="146"/>
      <c r="Q254" s="146"/>
      <c r="R254" s="146"/>
      <c r="S254" s="146"/>
      <c r="T254" s="146"/>
      <c r="U254" s="146"/>
      <c r="V254" s="146"/>
      <c r="W254" s="146"/>
      <c r="X254" s="146"/>
      <c r="Y254" s="146"/>
      <c r="Z254" s="146"/>
      <c r="AA254" s="146"/>
      <c r="AB254" s="146"/>
      <c r="AC254" s="146"/>
    </row>
    <row r="255">
      <c r="D255" s="146"/>
      <c r="E255" s="146"/>
      <c r="F255" s="146"/>
      <c r="G255" s="146"/>
      <c r="H255" s="146"/>
      <c r="I255" s="146"/>
      <c r="J255" s="146"/>
      <c r="K255" s="146"/>
      <c r="L255" s="146"/>
      <c r="M255" s="146"/>
      <c r="N255" s="146"/>
      <c r="O255" s="146"/>
      <c r="P255" s="146"/>
      <c r="Q255" s="146"/>
      <c r="R255" s="146"/>
      <c r="S255" s="146"/>
      <c r="T255" s="146"/>
      <c r="U255" s="146"/>
      <c r="V255" s="146"/>
      <c r="W255" s="146"/>
      <c r="X255" s="146"/>
      <c r="Y255" s="146"/>
      <c r="Z255" s="146"/>
      <c r="AA255" s="146"/>
      <c r="AB255" s="146"/>
      <c r="AC255" s="146"/>
    </row>
    <row r="256">
      <c r="D256" s="146"/>
      <c r="E256" s="146"/>
      <c r="F256" s="146"/>
      <c r="G256" s="146"/>
      <c r="H256" s="146"/>
      <c r="I256" s="146"/>
      <c r="J256" s="146"/>
      <c r="K256" s="146"/>
      <c r="L256" s="146"/>
      <c r="M256" s="146"/>
      <c r="N256" s="146"/>
      <c r="O256" s="146"/>
      <c r="P256" s="146"/>
      <c r="Q256" s="146"/>
      <c r="R256" s="146"/>
      <c r="S256" s="146"/>
      <c r="T256" s="146"/>
      <c r="U256" s="146"/>
      <c r="V256" s="146"/>
      <c r="W256" s="146"/>
      <c r="X256" s="146"/>
      <c r="Y256" s="146"/>
      <c r="Z256" s="146"/>
      <c r="AA256" s="146"/>
      <c r="AB256" s="146"/>
      <c r="AC256" s="146"/>
    </row>
    <row r="257">
      <c r="D257" s="146"/>
      <c r="E257" s="146"/>
      <c r="F257" s="146"/>
      <c r="G257" s="146"/>
      <c r="H257" s="146"/>
      <c r="I257" s="146"/>
      <c r="J257" s="146"/>
      <c r="K257" s="146"/>
      <c r="L257" s="146"/>
      <c r="M257" s="146"/>
      <c r="N257" s="146"/>
      <c r="O257" s="146"/>
      <c r="P257" s="146"/>
      <c r="Q257" s="146"/>
      <c r="R257" s="146"/>
      <c r="S257" s="146"/>
      <c r="T257" s="146"/>
      <c r="U257" s="146"/>
      <c r="V257" s="146"/>
      <c r="W257" s="146"/>
      <c r="X257" s="146"/>
      <c r="Y257" s="146"/>
      <c r="Z257" s="146"/>
      <c r="AA257" s="146"/>
      <c r="AB257" s="146"/>
      <c r="AC257" s="146"/>
    </row>
    <row r="258">
      <c r="D258" s="146"/>
      <c r="E258" s="146"/>
      <c r="F258" s="146"/>
      <c r="G258" s="146"/>
      <c r="H258" s="146"/>
      <c r="I258" s="146"/>
      <c r="J258" s="146"/>
      <c r="K258" s="146"/>
      <c r="L258" s="146"/>
      <c r="M258" s="146"/>
      <c r="N258" s="146"/>
      <c r="O258" s="146"/>
      <c r="P258" s="146"/>
      <c r="Q258" s="146"/>
      <c r="R258" s="146"/>
      <c r="S258" s="146"/>
      <c r="T258" s="146"/>
      <c r="U258" s="146"/>
      <c r="V258" s="146"/>
      <c r="W258" s="146"/>
      <c r="X258" s="146"/>
      <c r="Y258" s="146"/>
      <c r="Z258" s="146"/>
      <c r="AA258" s="146"/>
      <c r="AB258" s="146"/>
      <c r="AC258" s="146"/>
    </row>
    <row r="259">
      <c r="D259" s="146"/>
      <c r="E259" s="146"/>
      <c r="F259" s="146"/>
      <c r="G259" s="146"/>
      <c r="H259" s="146"/>
      <c r="I259" s="146"/>
      <c r="J259" s="146"/>
      <c r="K259" s="146"/>
      <c r="L259" s="146"/>
      <c r="M259" s="146"/>
      <c r="N259" s="146"/>
      <c r="O259" s="146"/>
      <c r="P259" s="146"/>
      <c r="Q259" s="146"/>
      <c r="R259" s="146"/>
      <c r="S259" s="146"/>
      <c r="T259" s="146"/>
      <c r="U259" s="146"/>
      <c r="V259" s="146"/>
      <c r="W259" s="146"/>
      <c r="X259" s="146"/>
      <c r="Y259" s="146"/>
      <c r="Z259" s="146"/>
      <c r="AA259" s="146"/>
      <c r="AB259" s="146"/>
      <c r="AC259" s="146"/>
    </row>
    <row r="260">
      <c r="D260" s="146"/>
      <c r="E260" s="146"/>
      <c r="F260" s="146"/>
      <c r="G260" s="146"/>
      <c r="H260" s="146"/>
      <c r="I260" s="146"/>
      <c r="J260" s="146"/>
      <c r="K260" s="146"/>
      <c r="L260" s="146"/>
      <c r="M260" s="146"/>
      <c r="N260" s="146"/>
      <c r="O260" s="146"/>
      <c r="P260" s="146"/>
      <c r="Q260" s="146"/>
      <c r="R260" s="146"/>
      <c r="S260" s="146"/>
      <c r="T260" s="146"/>
      <c r="U260" s="146"/>
      <c r="V260" s="146"/>
      <c r="W260" s="146"/>
      <c r="X260" s="146"/>
      <c r="Y260" s="146"/>
      <c r="Z260" s="146"/>
      <c r="AA260" s="146"/>
      <c r="AB260" s="146"/>
      <c r="AC260" s="146"/>
    </row>
    <row r="261">
      <c r="D261" s="146"/>
      <c r="E261" s="146"/>
      <c r="F261" s="146"/>
      <c r="G261" s="146"/>
      <c r="H261" s="146"/>
      <c r="I261" s="146"/>
      <c r="J261" s="146"/>
      <c r="K261" s="146"/>
      <c r="L261" s="146"/>
      <c r="M261" s="146"/>
      <c r="N261" s="146"/>
      <c r="O261" s="146"/>
      <c r="P261" s="146"/>
      <c r="Q261" s="146"/>
      <c r="R261" s="146"/>
      <c r="S261" s="146"/>
      <c r="T261" s="146"/>
      <c r="U261" s="146"/>
      <c r="V261" s="146"/>
      <c r="W261" s="146"/>
      <c r="X261" s="146"/>
      <c r="Y261" s="146"/>
      <c r="Z261" s="146"/>
      <c r="AA261" s="146"/>
      <c r="AB261" s="146"/>
      <c r="AC261" s="146"/>
    </row>
    <row r="262">
      <c r="D262" s="146"/>
      <c r="E262" s="146"/>
      <c r="F262" s="146"/>
      <c r="G262" s="146"/>
      <c r="H262" s="146"/>
      <c r="I262" s="146"/>
      <c r="J262" s="146"/>
      <c r="K262" s="146"/>
      <c r="L262" s="146"/>
      <c r="M262" s="146"/>
      <c r="N262" s="146"/>
      <c r="O262" s="146"/>
      <c r="P262" s="146"/>
      <c r="Q262" s="146"/>
      <c r="R262" s="146"/>
      <c r="S262" s="146"/>
      <c r="T262" s="146"/>
      <c r="U262" s="146"/>
      <c r="V262" s="146"/>
      <c r="W262" s="146"/>
      <c r="X262" s="146"/>
      <c r="Y262" s="146"/>
      <c r="Z262" s="146"/>
      <c r="AA262" s="146"/>
      <c r="AB262" s="146"/>
      <c r="AC262" s="146"/>
    </row>
    <row r="263">
      <c r="D263" s="146"/>
      <c r="E263" s="146"/>
      <c r="F263" s="146"/>
      <c r="G263" s="146"/>
      <c r="H263" s="146"/>
      <c r="I263" s="146"/>
      <c r="J263" s="146"/>
      <c r="K263" s="146"/>
      <c r="L263" s="146"/>
      <c r="M263" s="146"/>
      <c r="N263" s="146"/>
      <c r="O263" s="146"/>
      <c r="P263" s="146"/>
      <c r="Q263" s="146"/>
      <c r="R263" s="146"/>
      <c r="S263" s="146"/>
      <c r="T263" s="146"/>
      <c r="U263" s="146"/>
      <c r="V263" s="146"/>
      <c r="W263" s="146"/>
      <c r="X263" s="146"/>
      <c r="Y263" s="146"/>
      <c r="Z263" s="146"/>
      <c r="AA263" s="146"/>
      <c r="AB263" s="146"/>
      <c r="AC263" s="146"/>
    </row>
    <row r="264">
      <c r="D264" s="146"/>
      <c r="E264" s="146"/>
      <c r="F264" s="146"/>
      <c r="G264" s="146"/>
      <c r="H264" s="146"/>
      <c r="I264" s="146"/>
      <c r="J264" s="146"/>
      <c r="K264" s="146"/>
      <c r="L264" s="146"/>
      <c r="M264" s="146"/>
      <c r="N264" s="146"/>
      <c r="O264" s="146"/>
      <c r="P264" s="146"/>
      <c r="Q264" s="146"/>
      <c r="R264" s="146"/>
      <c r="S264" s="146"/>
      <c r="T264" s="146"/>
      <c r="U264" s="146"/>
      <c r="V264" s="146"/>
      <c r="W264" s="146"/>
      <c r="X264" s="146"/>
      <c r="Y264" s="146"/>
      <c r="Z264" s="146"/>
      <c r="AA264" s="146"/>
      <c r="AB264" s="146"/>
      <c r="AC264" s="146"/>
    </row>
    <row r="265">
      <c r="D265" s="146"/>
      <c r="E265" s="146"/>
      <c r="F265" s="146"/>
      <c r="G265" s="146"/>
      <c r="H265" s="146"/>
      <c r="I265" s="146"/>
      <c r="J265" s="146"/>
      <c r="K265" s="146"/>
      <c r="L265" s="146"/>
      <c r="M265" s="146"/>
      <c r="N265" s="146"/>
      <c r="O265" s="146"/>
      <c r="P265" s="146"/>
      <c r="Q265" s="146"/>
      <c r="R265" s="146"/>
      <c r="S265" s="146"/>
      <c r="T265" s="146"/>
      <c r="U265" s="146"/>
      <c r="V265" s="146"/>
      <c r="W265" s="146"/>
      <c r="X265" s="146"/>
      <c r="Y265" s="146"/>
      <c r="Z265" s="146"/>
      <c r="AA265" s="146"/>
      <c r="AB265" s="146"/>
      <c r="AC265" s="146"/>
    </row>
    <row r="266">
      <c r="D266" s="146"/>
      <c r="E266" s="146"/>
      <c r="F266" s="146"/>
      <c r="G266" s="146"/>
      <c r="H266" s="146"/>
      <c r="I266" s="146"/>
      <c r="J266" s="146"/>
      <c r="K266" s="146"/>
      <c r="L266" s="146"/>
      <c r="M266" s="146"/>
      <c r="N266" s="146"/>
      <c r="O266" s="146"/>
      <c r="P266" s="146"/>
      <c r="Q266" s="146"/>
      <c r="R266" s="146"/>
      <c r="S266" s="146"/>
      <c r="T266" s="146"/>
      <c r="U266" s="146"/>
      <c r="V266" s="146"/>
      <c r="W266" s="146"/>
      <c r="X266" s="146"/>
      <c r="Y266" s="146"/>
      <c r="Z266" s="146"/>
      <c r="AA266" s="146"/>
      <c r="AB266" s="146"/>
      <c r="AC266" s="146"/>
    </row>
    <row r="267">
      <c r="D267" s="146"/>
      <c r="E267" s="146"/>
      <c r="F267" s="146"/>
      <c r="G267" s="146"/>
      <c r="H267" s="146"/>
      <c r="I267" s="146"/>
      <c r="J267" s="146"/>
      <c r="K267" s="146"/>
      <c r="L267" s="146"/>
      <c r="M267" s="146"/>
      <c r="N267" s="146"/>
      <c r="O267" s="146"/>
      <c r="P267" s="146"/>
      <c r="Q267" s="146"/>
      <c r="R267" s="146"/>
      <c r="S267" s="146"/>
      <c r="T267" s="146"/>
      <c r="U267" s="146"/>
      <c r="V267" s="146"/>
      <c r="W267" s="146"/>
      <c r="X267" s="146"/>
      <c r="Y267" s="146"/>
      <c r="Z267" s="146"/>
      <c r="AA267" s="146"/>
      <c r="AB267" s="146"/>
      <c r="AC267" s="146"/>
    </row>
    <row r="268">
      <c r="B268" s="173" t="s">
        <v>188</v>
      </c>
      <c r="D268" s="146"/>
      <c r="E268" s="146"/>
      <c r="F268" s="146"/>
      <c r="G268" s="146"/>
      <c r="H268" s="146"/>
      <c r="I268" s="146"/>
      <c r="J268" s="146"/>
      <c r="K268" s="146"/>
      <c r="L268" s="146"/>
      <c r="M268" s="146"/>
      <c r="N268" s="146"/>
      <c r="O268" s="146"/>
      <c r="P268" s="146"/>
      <c r="Q268" s="146"/>
      <c r="R268" s="146"/>
      <c r="S268" s="146"/>
      <c r="T268" s="146"/>
      <c r="U268" s="146"/>
      <c r="V268" s="146"/>
      <c r="W268" s="146"/>
      <c r="X268" s="146"/>
      <c r="Y268" s="146"/>
      <c r="Z268" s="146"/>
      <c r="AA268" s="146"/>
      <c r="AB268" s="146"/>
      <c r="AC268" s="146"/>
    </row>
    <row r="269">
      <c r="D269" s="146"/>
      <c r="E269" s="146"/>
      <c r="F269" s="146"/>
      <c r="G269" s="146"/>
      <c r="H269" s="146"/>
      <c r="I269" s="146"/>
      <c r="J269" s="146"/>
      <c r="K269" s="146"/>
      <c r="L269" s="146"/>
      <c r="M269" s="146"/>
      <c r="N269" s="146"/>
      <c r="O269" s="146"/>
      <c r="P269" s="146"/>
      <c r="Q269" s="146"/>
      <c r="R269" s="146"/>
      <c r="S269" s="146"/>
      <c r="T269" s="146"/>
      <c r="U269" s="146"/>
      <c r="V269" s="146"/>
      <c r="W269" s="146"/>
      <c r="X269" s="146"/>
      <c r="Y269" s="146"/>
      <c r="Z269" s="146"/>
      <c r="AA269" s="146"/>
      <c r="AB269" s="146"/>
      <c r="AC269" s="146"/>
    </row>
    <row r="270">
      <c r="D270" s="146"/>
      <c r="E270" s="146"/>
      <c r="F270" s="146"/>
      <c r="G270" s="146"/>
      <c r="H270" s="146"/>
      <c r="I270" s="146"/>
      <c r="J270" s="146"/>
      <c r="K270" s="146"/>
      <c r="L270" s="146"/>
      <c r="M270" s="146"/>
      <c r="N270" s="146"/>
      <c r="O270" s="146"/>
      <c r="P270" s="146"/>
      <c r="Q270" s="146"/>
      <c r="R270" s="146"/>
      <c r="S270" s="146"/>
      <c r="T270" s="146"/>
      <c r="U270" s="146"/>
      <c r="V270" s="146"/>
      <c r="W270" s="146"/>
      <c r="X270" s="146"/>
      <c r="Y270" s="146"/>
      <c r="Z270" s="146"/>
      <c r="AA270" s="146"/>
      <c r="AB270" s="146"/>
      <c r="AC270" s="146"/>
    </row>
    <row r="271">
      <c r="D271" s="146"/>
      <c r="E271" s="146"/>
      <c r="F271" s="146"/>
      <c r="G271" s="146"/>
      <c r="H271" s="146"/>
      <c r="I271" s="146"/>
      <c r="J271" s="146"/>
      <c r="K271" s="146"/>
      <c r="L271" s="146"/>
      <c r="M271" s="146"/>
      <c r="N271" s="146"/>
      <c r="O271" s="146"/>
      <c r="P271" s="146"/>
      <c r="Q271" s="146"/>
      <c r="R271" s="146"/>
      <c r="S271" s="146"/>
      <c r="T271" s="146"/>
      <c r="U271" s="146"/>
      <c r="V271" s="146"/>
      <c r="W271" s="146"/>
      <c r="X271" s="146"/>
      <c r="Y271" s="146"/>
      <c r="Z271" s="146"/>
      <c r="AA271" s="146"/>
      <c r="AB271" s="146"/>
      <c r="AC271" s="146"/>
    </row>
    <row r="272">
      <c r="D272" s="146"/>
      <c r="E272" s="146"/>
      <c r="F272" s="146"/>
      <c r="G272" s="146"/>
      <c r="H272" s="146"/>
      <c r="I272" s="146"/>
      <c r="J272" s="146"/>
      <c r="K272" s="146"/>
      <c r="L272" s="146"/>
      <c r="M272" s="146"/>
      <c r="N272" s="146"/>
      <c r="O272" s="146"/>
      <c r="P272" s="146"/>
      <c r="Q272" s="146"/>
      <c r="R272" s="146"/>
      <c r="S272" s="146"/>
      <c r="T272" s="146"/>
      <c r="U272" s="146"/>
      <c r="V272" s="146"/>
      <c r="W272" s="146"/>
      <c r="X272" s="146"/>
      <c r="Y272" s="146"/>
      <c r="Z272" s="146"/>
      <c r="AA272" s="146"/>
      <c r="AB272" s="146"/>
      <c r="AC272" s="146"/>
    </row>
    <row r="273">
      <c r="D273" s="146"/>
      <c r="E273" s="146"/>
      <c r="F273" s="146"/>
      <c r="G273" s="146"/>
      <c r="H273" s="146"/>
      <c r="I273" s="146"/>
      <c r="J273" s="146"/>
      <c r="K273" s="146"/>
      <c r="L273" s="146"/>
      <c r="M273" s="146"/>
      <c r="N273" s="146"/>
      <c r="O273" s="146"/>
      <c r="P273" s="146"/>
      <c r="Q273" s="146"/>
      <c r="R273" s="146"/>
      <c r="S273" s="146"/>
      <c r="T273" s="146"/>
      <c r="U273" s="146"/>
      <c r="V273" s="146"/>
      <c r="W273" s="146"/>
      <c r="X273" s="146"/>
      <c r="Y273" s="146"/>
      <c r="Z273" s="146"/>
      <c r="AA273" s="146"/>
      <c r="AB273" s="146"/>
      <c r="AC273" s="146"/>
    </row>
    <row r="274">
      <c r="D274" s="146"/>
      <c r="E274" s="146"/>
      <c r="F274" s="146"/>
      <c r="G274" s="146"/>
      <c r="H274" s="146"/>
      <c r="I274" s="146"/>
      <c r="J274" s="146"/>
      <c r="K274" s="146"/>
      <c r="L274" s="146"/>
      <c r="M274" s="146"/>
      <c r="N274" s="146"/>
      <c r="O274" s="146"/>
      <c r="P274" s="146"/>
      <c r="Q274" s="146"/>
      <c r="R274" s="146"/>
      <c r="S274" s="146"/>
      <c r="T274" s="146"/>
      <c r="U274" s="146"/>
      <c r="V274" s="146"/>
      <c r="W274" s="146"/>
      <c r="X274" s="146"/>
      <c r="Y274" s="146"/>
      <c r="Z274" s="146"/>
      <c r="AA274" s="146"/>
      <c r="AB274" s="146"/>
      <c r="AC274" s="146"/>
    </row>
    <row r="275">
      <c r="D275" s="146"/>
      <c r="E275" s="146"/>
      <c r="F275" s="146"/>
      <c r="G275" s="146"/>
      <c r="H275" s="146"/>
      <c r="I275" s="146"/>
      <c r="J275" s="146"/>
      <c r="K275" s="146"/>
      <c r="L275" s="146"/>
      <c r="M275" s="146"/>
      <c r="N275" s="146"/>
      <c r="O275" s="146"/>
      <c r="P275" s="146"/>
      <c r="Q275" s="146"/>
      <c r="R275" s="146"/>
      <c r="S275" s="146"/>
      <c r="T275" s="146"/>
      <c r="U275" s="146"/>
      <c r="V275" s="146"/>
      <c r="W275" s="146"/>
      <c r="X275" s="146"/>
      <c r="Y275" s="146"/>
      <c r="Z275" s="146"/>
      <c r="AA275" s="146"/>
      <c r="AB275" s="146"/>
      <c r="AC275" s="146"/>
    </row>
    <row r="276">
      <c r="D276" s="146"/>
      <c r="E276" s="146"/>
      <c r="F276" s="146"/>
      <c r="G276" s="146"/>
      <c r="H276" s="146"/>
      <c r="I276" s="146"/>
      <c r="J276" s="146"/>
      <c r="K276" s="146"/>
      <c r="L276" s="146"/>
      <c r="M276" s="146"/>
      <c r="N276" s="146"/>
      <c r="O276" s="146"/>
      <c r="P276" s="146"/>
      <c r="Q276" s="146"/>
      <c r="R276" s="146"/>
      <c r="S276" s="146"/>
      <c r="T276" s="146"/>
      <c r="U276" s="146"/>
      <c r="V276" s="146"/>
      <c r="W276" s="146"/>
      <c r="X276" s="146"/>
      <c r="Y276" s="146"/>
      <c r="Z276" s="146"/>
      <c r="AA276" s="146"/>
      <c r="AB276" s="146"/>
      <c r="AC276" s="146"/>
    </row>
    <row r="277">
      <c r="D277" s="146"/>
      <c r="E277" s="146"/>
      <c r="F277" s="146"/>
      <c r="G277" s="146"/>
      <c r="H277" s="146"/>
      <c r="I277" s="146"/>
      <c r="J277" s="146"/>
      <c r="K277" s="146"/>
      <c r="L277" s="146"/>
      <c r="M277" s="146"/>
      <c r="N277" s="146"/>
      <c r="O277" s="146"/>
      <c r="P277" s="146"/>
      <c r="Q277" s="146"/>
      <c r="R277" s="146"/>
      <c r="S277" s="146"/>
      <c r="T277" s="146"/>
      <c r="U277" s="146"/>
      <c r="V277" s="146"/>
      <c r="W277" s="146"/>
      <c r="X277" s="146"/>
      <c r="Y277" s="146"/>
      <c r="Z277" s="146"/>
      <c r="AA277" s="146"/>
      <c r="AB277" s="146"/>
      <c r="AC277" s="146"/>
    </row>
    <row r="278">
      <c r="D278" s="146"/>
      <c r="E278" s="146"/>
      <c r="F278" s="146"/>
      <c r="G278" s="146"/>
      <c r="H278" s="146"/>
      <c r="I278" s="146"/>
      <c r="J278" s="146"/>
      <c r="K278" s="146"/>
      <c r="L278" s="146"/>
      <c r="M278" s="146"/>
      <c r="N278" s="146"/>
      <c r="O278" s="146"/>
      <c r="P278" s="146"/>
      <c r="Q278" s="146"/>
      <c r="R278" s="146"/>
      <c r="S278" s="146"/>
      <c r="T278" s="146"/>
      <c r="U278" s="146"/>
      <c r="V278" s="146"/>
      <c r="W278" s="146"/>
      <c r="X278" s="146"/>
      <c r="Y278" s="146"/>
      <c r="Z278" s="146"/>
      <c r="AA278" s="146"/>
      <c r="AB278" s="146"/>
      <c r="AC278" s="146"/>
    </row>
    <row r="279">
      <c r="D279" s="146"/>
      <c r="E279" s="146"/>
      <c r="F279" s="146"/>
      <c r="G279" s="146"/>
      <c r="H279" s="146"/>
      <c r="I279" s="146"/>
      <c r="J279" s="146"/>
      <c r="K279" s="146"/>
      <c r="L279" s="146"/>
      <c r="M279" s="146"/>
      <c r="N279" s="146"/>
      <c r="O279" s="146"/>
      <c r="P279" s="146"/>
      <c r="Q279" s="146"/>
      <c r="R279" s="146"/>
      <c r="S279" s="146"/>
      <c r="T279" s="146"/>
      <c r="U279" s="146"/>
      <c r="V279" s="146"/>
      <c r="W279" s="146"/>
      <c r="X279" s="146"/>
      <c r="Y279" s="146"/>
      <c r="Z279" s="146"/>
      <c r="AA279" s="146"/>
      <c r="AB279" s="146"/>
      <c r="AC279" s="146"/>
    </row>
    <row r="280">
      <c r="D280" s="146"/>
      <c r="E280" s="146"/>
      <c r="F280" s="146"/>
      <c r="G280" s="146"/>
      <c r="H280" s="146"/>
      <c r="I280" s="146"/>
      <c r="J280" s="146"/>
      <c r="K280" s="146"/>
      <c r="L280" s="146"/>
      <c r="M280" s="146"/>
      <c r="N280" s="146"/>
      <c r="O280" s="146"/>
      <c r="P280" s="146"/>
      <c r="Q280" s="146"/>
      <c r="R280" s="146"/>
      <c r="S280" s="146"/>
      <c r="T280" s="146"/>
      <c r="U280" s="146"/>
      <c r="V280" s="146"/>
      <c r="W280" s="146"/>
      <c r="X280" s="146"/>
      <c r="Y280" s="146"/>
      <c r="Z280" s="146"/>
      <c r="AA280" s="146"/>
      <c r="AB280" s="146"/>
      <c r="AC280" s="146"/>
    </row>
    <row r="281">
      <c r="D281" s="146"/>
      <c r="E281" s="146"/>
      <c r="F281" s="146"/>
      <c r="G281" s="146"/>
      <c r="H281" s="146"/>
      <c r="I281" s="146"/>
      <c r="J281" s="146"/>
      <c r="K281" s="146"/>
      <c r="L281" s="146"/>
      <c r="M281" s="146"/>
      <c r="N281" s="146"/>
      <c r="O281" s="146"/>
      <c r="P281" s="146"/>
      <c r="Q281" s="146"/>
      <c r="R281" s="146"/>
      <c r="S281" s="146"/>
      <c r="T281" s="146"/>
      <c r="U281" s="146"/>
      <c r="V281" s="146"/>
      <c r="W281" s="146"/>
      <c r="X281" s="146"/>
      <c r="Y281" s="146"/>
      <c r="Z281" s="146"/>
      <c r="AA281" s="146"/>
      <c r="AB281" s="146"/>
      <c r="AC281" s="146"/>
    </row>
    <row r="282">
      <c r="D282" s="146"/>
      <c r="E282" s="146"/>
      <c r="F282" s="146"/>
      <c r="G282" s="146"/>
      <c r="H282" s="146"/>
      <c r="I282" s="146"/>
      <c r="J282" s="146"/>
      <c r="K282" s="146"/>
      <c r="L282" s="146"/>
      <c r="M282" s="146"/>
      <c r="N282" s="146"/>
      <c r="O282" s="146"/>
      <c r="P282" s="146"/>
      <c r="Q282" s="146"/>
      <c r="R282" s="146"/>
      <c r="S282" s="146"/>
      <c r="T282" s="146"/>
      <c r="U282" s="146"/>
      <c r="V282" s="146"/>
      <c r="W282" s="146"/>
      <c r="X282" s="146"/>
      <c r="Y282" s="146"/>
      <c r="Z282" s="146"/>
      <c r="AA282" s="146"/>
      <c r="AB282" s="146"/>
      <c r="AC282" s="146"/>
    </row>
    <row r="283">
      <c r="D283" s="146"/>
      <c r="E283" s="146"/>
      <c r="F283" s="146"/>
      <c r="G283" s="146"/>
      <c r="H283" s="146"/>
      <c r="I283" s="146"/>
      <c r="J283" s="146"/>
      <c r="K283" s="146"/>
      <c r="L283" s="146"/>
      <c r="M283" s="146"/>
      <c r="N283" s="146"/>
      <c r="O283" s="146"/>
      <c r="P283" s="146"/>
      <c r="Q283" s="146"/>
      <c r="R283" s="146"/>
      <c r="S283" s="146"/>
      <c r="T283" s="146"/>
      <c r="U283" s="146"/>
      <c r="V283" s="146"/>
      <c r="W283" s="146"/>
      <c r="X283" s="146"/>
      <c r="Y283" s="146"/>
      <c r="Z283" s="146"/>
      <c r="AA283" s="146"/>
      <c r="AB283" s="146"/>
      <c r="AC283" s="146"/>
    </row>
    <row r="284">
      <c r="D284" s="146"/>
      <c r="E284" s="146"/>
      <c r="F284" s="146"/>
      <c r="G284" s="146"/>
      <c r="H284" s="146"/>
      <c r="I284" s="146"/>
      <c r="J284" s="146"/>
      <c r="K284" s="146"/>
      <c r="L284" s="146"/>
      <c r="M284" s="146"/>
      <c r="N284" s="146"/>
      <c r="O284" s="146"/>
      <c r="P284" s="146"/>
      <c r="Q284" s="146"/>
      <c r="R284" s="146"/>
      <c r="S284" s="146"/>
      <c r="T284" s="146"/>
      <c r="U284" s="146"/>
      <c r="V284" s="146"/>
      <c r="W284" s="146"/>
      <c r="X284" s="146"/>
      <c r="Y284" s="146"/>
      <c r="Z284" s="146"/>
      <c r="AA284" s="146"/>
      <c r="AB284" s="146"/>
      <c r="AC284" s="146"/>
    </row>
    <row r="285">
      <c r="D285" s="146"/>
      <c r="E285" s="146"/>
      <c r="F285" s="146"/>
      <c r="G285" s="146"/>
      <c r="H285" s="146"/>
      <c r="I285" s="146"/>
      <c r="J285" s="146"/>
      <c r="K285" s="146"/>
      <c r="L285" s="146"/>
      <c r="M285" s="146"/>
      <c r="N285" s="146"/>
      <c r="O285" s="146"/>
      <c r="P285" s="146"/>
      <c r="Q285" s="146"/>
      <c r="R285" s="146"/>
      <c r="S285" s="146"/>
      <c r="T285" s="146"/>
      <c r="U285" s="146"/>
      <c r="V285" s="146"/>
      <c r="W285" s="146"/>
      <c r="X285" s="146"/>
      <c r="Y285" s="146"/>
      <c r="Z285" s="146"/>
      <c r="AA285" s="146"/>
      <c r="AB285" s="146"/>
      <c r="AC285" s="146"/>
    </row>
    <row r="286">
      <c r="D286" s="146"/>
      <c r="E286" s="146"/>
      <c r="F286" s="146"/>
      <c r="G286" s="146"/>
      <c r="H286" s="146"/>
      <c r="I286" s="146"/>
      <c r="J286" s="146"/>
      <c r="K286" s="146"/>
      <c r="L286" s="146"/>
      <c r="M286" s="146"/>
      <c r="N286" s="146"/>
      <c r="O286" s="146"/>
      <c r="P286" s="146"/>
      <c r="Q286" s="146"/>
      <c r="R286" s="146"/>
      <c r="S286" s="146"/>
      <c r="T286" s="146"/>
      <c r="U286" s="146"/>
      <c r="V286" s="146"/>
      <c r="W286" s="146"/>
      <c r="X286" s="146"/>
      <c r="Y286" s="146"/>
      <c r="Z286" s="146"/>
      <c r="AA286" s="146"/>
      <c r="AB286" s="146"/>
      <c r="AC286" s="146"/>
    </row>
    <row r="287">
      <c r="D287" s="146"/>
      <c r="E287" s="146"/>
      <c r="F287" s="146"/>
      <c r="G287" s="146"/>
      <c r="H287" s="146"/>
      <c r="I287" s="146"/>
      <c r="J287" s="146"/>
      <c r="K287" s="146"/>
      <c r="L287" s="146"/>
      <c r="M287" s="146"/>
      <c r="N287" s="146"/>
      <c r="O287" s="146"/>
      <c r="P287" s="146"/>
      <c r="Q287" s="146"/>
      <c r="R287" s="146"/>
      <c r="S287" s="146"/>
      <c r="T287" s="146"/>
      <c r="U287" s="146"/>
      <c r="V287" s="146"/>
      <c r="W287" s="146"/>
      <c r="X287" s="146"/>
      <c r="Y287" s="146"/>
      <c r="Z287" s="146"/>
      <c r="AA287" s="146"/>
      <c r="AB287" s="146"/>
      <c r="AC287" s="146"/>
    </row>
    <row r="288">
      <c r="D288" s="146"/>
      <c r="E288" s="146"/>
      <c r="F288" s="146"/>
      <c r="G288" s="146"/>
      <c r="H288" s="146"/>
      <c r="I288" s="146"/>
      <c r="J288" s="146"/>
      <c r="K288" s="146"/>
      <c r="L288" s="146"/>
      <c r="M288" s="146"/>
      <c r="N288" s="146"/>
      <c r="O288" s="146"/>
      <c r="P288" s="146"/>
      <c r="Q288" s="146"/>
      <c r="R288" s="146"/>
      <c r="S288" s="146"/>
      <c r="T288" s="146"/>
      <c r="U288" s="146"/>
      <c r="V288" s="146"/>
      <c r="W288" s="146"/>
      <c r="X288" s="146"/>
      <c r="Y288" s="146"/>
      <c r="Z288" s="146"/>
      <c r="AA288" s="146"/>
      <c r="AB288" s="146"/>
      <c r="AC288" s="146"/>
    </row>
    <row r="289">
      <c r="D289" s="146"/>
      <c r="E289" s="146"/>
      <c r="F289" s="146"/>
      <c r="G289" s="146"/>
      <c r="H289" s="146"/>
      <c r="I289" s="146"/>
      <c r="J289" s="146"/>
      <c r="K289" s="146"/>
      <c r="L289" s="146"/>
      <c r="M289" s="146"/>
      <c r="N289" s="146"/>
      <c r="O289" s="146"/>
      <c r="P289" s="146"/>
      <c r="Q289" s="146"/>
      <c r="R289" s="146"/>
      <c r="S289" s="146"/>
      <c r="T289" s="146"/>
      <c r="U289" s="146"/>
      <c r="V289" s="146"/>
      <c r="W289" s="146"/>
      <c r="X289" s="146"/>
      <c r="Y289" s="146"/>
      <c r="Z289" s="146"/>
      <c r="AA289" s="146"/>
      <c r="AB289" s="146"/>
      <c r="AC289" s="146"/>
    </row>
    <row r="290">
      <c r="D290" s="146"/>
      <c r="E290" s="146"/>
      <c r="F290" s="146"/>
      <c r="G290" s="146"/>
      <c r="H290" s="146"/>
      <c r="I290" s="146"/>
      <c r="J290" s="146"/>
      <c r="K290" s="146"/>
      <c r="L290" s="146"/>
      <c r="M290" s="146"/>
      <c r="N290" s="146"/>
      <c r="O290" s="146"/>
      <c r="P290" s="146"/>
      <c r="Q290" s="146"/>
      <c r="R290" s="146"/>
      <c r="S290" s="146"/>
      <c r="T290" s="146"/>
      <c r="U290" s="146"/>
      <c r="V290" s="146"/>
      <c r="W290" s="146"/>
      <c r="X290" s="146"/>
      <c r="Y290" s="146"/>
      <c r="Z290" s="146"/>
      <c r="AA290" s="146"/>
      <c r="AB290" s="146"/>
      <c r="AC290" s="146"/>
    </row>
    <row r="291">
      <c r="D291" s="146"/>
      <c r="E291" s="146"/>
      <c r="F291" s="146"/>
      <c r="G291" s="146"/>
      <c r="H291" s="146"/>
      <c r="I291" s="146"/>
      <c r="J291" s="146"/>
      <c r="K291" s="146"/>
      <c r="L291" s="146"/>
      <c r="M291" s="146"/>
      <c r="N291" s="146"/>
      <c r="O291" s="146"/>
      <c r="P291" s="146"/>
      <c r="Q291" s="146"/>
      <c r="R291" s="146"/>
      <c r="S291" s="146"/>
      <c r="T291" s="146"/>
      <c r="U291" s="146"/>
      <c r="V291" s="146"/>
      <c r="W291" s="146"/>
      <c r="X291" s="146"/>
      <c r="Y291" s="146"/>
      <c r="Z291" s="146"/>
      <c r="AA291" s="146"/>
      <c r="AB291" s="146"/>
      <c r="AC291" s="146"/>
    </row>
    <row r="292">
      <c r="D292" s="146"/>
      <c r="E292" s="146"/>
      <c r="F292" s="146"/>
      <c r="G292" s="146"/>
      <c r="H292" s="146"/>
      <c r="I292" s="146"/>
      <c r="J292" s="146"/>
      <c r="K292" s="146"/>
      <c r="L292" s="146"/>
      <c r="M292" s="146"/>
      <c r="N292" s="146"/>
      <c r="O292" s="146"/>
      <c r="P292" s="146"/>
      <c r="Q292" s="146"/>
      <c r="R292" s="146"/>
      <c r="S292" s="146"/>
      <c r="T292" s="146"/>
      <c r="U292" s="146"/>
      <c r="V292" s="146"/>
      <c r="W292" s="146"/>
      <c r="X292" s="146"/>
      <c r="Y292" s="146"/>
      <c r="Z292" s="146"/>
      <c r="AA292" s="146"/>
      <c r="AB292" s="146"/>
      <c r="AC292" s="146"/>
    </row>
    <row r="293">
      <c r="D293" s="146"/>
      <c r="E293" s="146"/>
      <c r="F293" s="146"/>
      <c r="G293" s="146"/>
      <c r="H293" s="146"/>
      <c r="I293" s="146"/>
      <c r="J293" s="146"/>
      <c r="K293" s="146"/>
      <c r="L293" s="146"/>
      <c r="M293" s="146"/>
      <c r="N293" s="146"/>
      <c r="O293" s="146"/>
      <c r="P293" s="146"/>
      <c r="Q293" s="146"/>
      <c r="R293" s="146"/>
      <c r="S293" s="146"/>
      <c r="T293" s="146"/>
      <c r="U293" s="146"/>
      <c r="V293" s="146"/>
      <c r="W293" s="146"/>
      <c r="X293" s="146"/>
      <c r="Y293" s="146"/>
      <c r="Z293" s="146"/>
      <c r="AA293" s="146"/>
      <c r="AB293" s="146"/>
      <c r="AC293" s="146"/>
    </row>
    <row r="294">
      <c r="D294" s="146"/>
      <c r="E294" s="146"/>
      <c r="F294" s="146"/>
      <c r="G294" s="146"/>
      <c r="H294" s="146"/>
      <c r="I294" s="146"/>
      <c r="J294" s="146"/>
      <c r="K294" s="146"/>
      <c r="L294" s="146"/>
      <c r="M294" s="146"/>
      <c r="N294" s="146"/>
      <c r="O294" s="146"/>
      <c r="P294" s="146"/>
      <c r="Q294" s="146"/>
      <c r="R294" s="146"/>
      <c r="S294" s="146"/>
      <c r="T294" s="146"/>
      <c r="U294" s="146"/>
      <c r="V294" s="146"/>
      <c r="W294" s="146"/>
      <c r="X294" s="146"/>
      <c r="Y294" s="146"/>
      <c r="Z294" s="146"/>
      <c r="AA294" s="146"/>
      <c r="AB294" s="146"/>
      <c r="AC294" s="146"/>
    </row>
    <row r="295">
      <c r="D295" s="146"/>
      <c r="E295" s="146"/>
      <c r="F295" s="146"/>
      <c r="G295" s="146"/>
      <c r="H295" s="146"/>
      <c r="I295" s="146"/>
      <c r="J295" s="146"/>
      <c r="K295" s="146"/>
      <c r="L295" s="146"/>
      <c r="M295" s="146"/>
      <c r="N295" s="146"/>
      <c r="O295" s="146"/>
      <c r="P295" s="146"/>
      <c r="Q295" s="146"/>
      <c r="R295" s="146"/>
      <c r="S295" s="146"/>
      <c r="T295" s="146"/>
      <c r="U295" s="146"/>
      <c r="V295" s="146"/>
      <c r="W295" s="146"/>
      <c r="X295" s="146"/>
      <c r="Y295" s="146"/>
      <c r="Z295" s="146"/>
      <c r="AA295" s="146"/>
      <c r="AB295" s="146"/>
      <c r="AC295" s="146"/>
    </row>
    <row r="296">
      <c r="D296" s="146"/>
      <c r="E296" s="146"/>
      <c r="F296" s="146"/>
      <c r="G296" s="146"/>
      <c r="H296" s="146"/>
      <c r="I296" s="146"/>
      <c r="J296" s="146"/>
      <c r="K296" s="146"/>
      <c r="L296" s="146"/>
      <c r="M296" s="146"/>
      <c r="N296" s="146"/>
      <c r="O296" s="146"/>
      <c r="P296" s="146"/>
      <c r="Q296" s="146"/>
      <c r="R296" s="146"/>
      <c r="S296" s="146"/>
      <c r="T296" s="146"/>
      <c r="U296" s="146"/>
      <c r="V296" s="146"/>
      <c r="W296" s="146"/>
      <c r="X296" s="146"/>
      <c r="Y296" s="146"/>
      <c r="Z296" s="146"/>
      <c r="AA296" s="146"/>
      <c r="AB296" s="146"/>
      <c r="AC296" s="146"/>
    </row>
    <row r="297">
      <c r="D297" s="146"/>
      <c r="E297" s="146"/>
      <c r="F297" s="146"/>
      <c r="G297" s="146"/>
      <c r="H297" s="146"/>
      <c r="I297" s="146"/>
      <c r="J297" s="146"/>
      <c r="K297" s="146"/>
      <c r="L297" s="146"/>
      <c r="M297" s="146"/>
      <c r="N297" s="146"/>
      <c r="O297" s="146"/>
      <c r="P297" s="146"/>
      <c r="Q297" s="146"/>
      <c r="R297" s="146"/>
      <c r="S297" s="146"/>
      <c r="T297" s="146"/>
      <c r="U297" s="146"/>
      <c r="V297" s="146"/>
      <c r="W297" s="146"/>
      <c r="X297" s="146"/>
      <c r="Y297" s="146"/>
      <c r="Z297" s="146"/>
      <c r="AA297" s="146"/>
      <c r="AB297" s="146"/>
      <c r="AC297" s="146"/>
    </row>
    <row r="298">
      <c r="D298" s="146"/>
      <c r="E298" s="146"/>
      <c r="F298" s="146"/>
      <c r="G298" s="146"/>
      <c r="H298" s="146"/>
      <c r="I298" s="146"/>
      <c r="J298" s="146"/>
      <c r="K298" s="146"/>
      <c r="L298" s="146"/>
      <c r="M298" s="146"/>
      <c r="N298" s="146"/>
      <c r="O298" s="146"/>
      <c r="P298" s="146"/>
      <c r="Q298" s="146"/>
      <c r="R298" s="146"/>
      <c r="S298" s="146"/>
      <c r="T298" s="146"/>
      <c r="U298" s="146"/>
      <c r="V298" s="146"/>
      <c r="W298" s="146"/>
      <c r="X298" s="146"/>
      <c r="Y298" s="146"/>
      <c r="Z298" s="146"/>
      <c r="AA298" s="146"/>
      <c r="AB298" s="146"/>
      <c r="AC298" s="146"/>
    </row>
    <row r="299">
      <c r="A299" s="168">
        <v>44318.0</v>
      </c>
      <c r="B299" s="153" t="s">
        <v>119</v>
      </c>
      <c r="C299" s="146"/>
      <c r="D299" s="146"/>
      <c r="E299" s="146"/>
      <c r="F299" s="146"/>
      <c r="G299" s="146"/>
      <c r="H299" s="146"/>
      <c r="I299" s="146"/>
      <c r="J299" s="146"/>
      <c r="K299" s="146"/>
      <c r="L299" s="146"/>
      <c r="M299" s="146"/>
      <c r="N299" s="146"/>
      <c r="O299" s="146"/>
      <c r="P299" s="146"/>
      <c r="Q299" s="146"/>
      <c r="R299" s="146"/>
      <c r="S299" s="146"/>
      <c r="T299" s="146"/>
      <c r="U299" s="146"/>
      <c r="V299" s="146"/>
      <c r="W299" s="146"/>
      <c r="X299" s="146"/>
      <c r="Y299" s="146"/>
      <c r="Z299" s="146"/>
      <c r="AA299" s="146"/>
      <c r="AB299" s="146"/>
      <c r="AC299" s="146"/>
    </row>
    <row r="300" ht="15.0" customHeight="1">
      <c r="A300" s="146"/>
      <c r="B300" s="149" t="s">
        <v>189</v>
      </c>
      <c r="C300" s="149" t="s">
        <v>190</v>
      </c>
      <c r="D300" s="146"/>
      <c r="E300" s="146"/>
      <c r="F300" s="146"/>
      <c r="G300" s="146"/>
      <c r="H300" s="146"/>
      <c r="I300" s="146"/>
      <c r="J300" s="146"/>
      <c r="K300" s="146"/>
      <c r="L300" s="146"/>
      <c r="M300" s="146"/>
      <c r="N300" s="146"/>
      <c r="O300" s="146"/>
      <c r="P300" s="146"/>
      <c r="Q300" s="146"/>
      <c r="R300" s="146"/>
      <c r="S300" s="146"/>
      <c r="T300" s="146"/>
      <c r="U300" s="146"/>
      <c r="V300" s="146"/>
      <c r="W300" s="146"/>
      <c r="X300" s="146"/>
      <c r="Y300" s="146"/>
      <c r="Z300" s="146"/>
      <c r="AA300" s="146"/>
      <c r="AB300" s="146"/>
      <c r="AC300" s="146"/>
    </row>
    <row r="301">
      <c r="A301" s="146"/>
      <c r="B301" s="146"/>
      <c r="C301" s="149" t="s">
        <v>191</v>
      </c>
      <c r="D301" s="146"/>
      <c r="E301" s="146"/>
      <c r="F301" s="146"/>
      <c r="G301" s="146"/>
      <c r="H301" s="146"/>
      <c r="I301" s="146"/>
      <c r="J301" s="146"/>
      <c r="K301" s="146"/>
      <c r="L301" s="146"/>
      <c r="M301" s="146"/>
      <c r="N301" s="146"/>
      <c r="O301" s="146"/>
      <c r="P301" s="146"/>
      <c r="Q301" s="146"/>
      <c r="R301" s="146"/>
      <c r="S301" s="146"/>
      <c r="T301" s="146"/>
      <c r="U301" s="146"/>
      <c r="V301" s="146"/>
      <c r="W301" s="146"/>
      <c r="X301" s="146"/>
      <c r="Y301" s="146"/>
      <c r="Z301" s="146"/>
      <c r="AA301" s="146"/>
      <c r="AB301" s="146"/>
      <c r="AC301" s="146"/>
    </row>
    <row r="302">
      <c r="A302" s="146"/>
      <c r="B302" s="146"/>
      <c r="C302" s="149" t="s">
        <v>192</v>
      </c>
      <c r="D302" s="146"/>
      <c r="E302" s="146"/>
      <c r="F302" s="146"/>
      <c r="G302" s="146"/>
      <c r="H302" s="146"/>
      <c r="I302" s="146"/>
      <c r="J302" s="146"/>
      <c r="K302" s="146"/>
      <c r="L302" s="146"/>
      <c r="M302" s="146"/>
      <c r="N302" s="146"/>
      <c r="O302" s="146"/>
      <c r="P302" s="146"/>
      <c r="Q302" s="146"/>
      <c r="R302" s="146"/>
      <c r="S302" s="146"/>
      <c r="T302" s="146"/>
      <c r="U302" s="146"/>
      <c r="V302" s="146"/>
      <c r="W302" s="146"/>
      <c r="X302" s="146"/>
      <c r="Y302" s="146"/>
      <c r="Z302" s="146"/>
      <c r="AA302" s="146"/>
      <c r="AB302" s="146"/>
      <c r="AC302" s="146"/>
    </row>
    <row r="303">
      <c r="A303" s="146"/>
      <c r="B303" s="146"/>
      <c r="C303" s="149" t="s">
        <v>193</v>
      </c>
      <c r="D303" s="146"/>
      <c r="E303" s="146"/>
      <c r="F303" s="146"/>
      <c r="G303" s="146"/>
      <c r="H303" s="146"/>
      <c r="I303" s="146"/>
      <c r="J303" s="146"/>
      <c r="K303" s="146"/>
      <c r="L303" s="146"/>
      <c r="M303" s="146"/>
      <c r="N303" s="146"/>
      <c r="O303" s="146"/>
      <c r="P303" s="146"/>
      <c r="Q303" s="146"/>
      <c r="R303" s="146"/>
      <c r="S303" s="146"/>
      <c r="T303" s="146"/>
      <c r="U303" s="146"/>
      <c r="V303" s="146"/>
      <c r="W303" s="146"/>
      <c r="X303" s="146"/>
      <c r="Y303" s="146"/>
      <c r="Z303" s="146"/>
      <c r="AA303" s="146"/>
      <c r="AB303" s="146"/>
      <c r="AC303" s="146"/>
    </row>
    <row r="304">
      <c r="A304" s="146"/>
      <c r="B304" s="146"/>
      <c r="C304" s="146"/>
      <c r="D304" s="146"/>
      <c r="E304" s="146"/>
      <c r="F304" s="146"/>
      <c r="G304" s="146"/>
      <c r="H304" s="146"/>
      <c r="I304" s="146"/>
      <c r="J304" s="146"/>
      <c r="K304" s="146"/>
      <c r="L304" s="146"/>
      <c r="M304" s="146"/>
      <c r="N304" s="146"/>
      <c r="O304" s="146"/>
      <c r="P304" s="146"/>
      <c r="Q304" s="146"/>
      <c r="R304" s="146"/>
      <c r="S304" s="146"/>
      <c r="T304" s="146"/>
      <c r="U304" s="146"/>
      <c r="V304" s="146"/>
      <c r="W304" s="146"/>
      <c r="X304" s="146"/>
      <c r="Y304" s="146"/>
      <c r="Z304" s="146"/>
      <c r="AA304" s="146"/>
      <c r="AB304" s="146"/>
      <c r="AC304" s="146"/>
    </row>
    <row r="305">
      <c r="B305" s="172" t="s">
        <v>194</v>
      </c>
      <c r="D305" s="146"/>
      <c r="E305" s="146"/>
      <c r="F305" s="146"/>
      <c r="G305" s="146"/>
      <c r="H305" s="146"/>
      <c r="I305" s="146"/>
      <c r="J305" s="146"/>
      <c r="K305" s="146"/>
      <c r="L305" s="146"/>
      <c r="M305" s="146"/>
      <c r="N305" s="146"/>
      <c r="O305" s="146"/>
      <c r="P305" s="146"/>
      <c r="Q305" s="146"/>
      <c r="R305" s="146"/>
      <c r="S305" s="146"/>
      <c r="T305" s="146"/>
      <c r="U305" s="146"/>
      <c r="V305" s="146"/>
      <c r="W305" s="146"/>
      <c r="X305" s="146"/>
      <c r="Y305" s="146"/>
      <c r="Z305" s="146"/>
      <c r="AA305" s="146"/>
      <c r="AB305" s="146"/>
      <c r="AC305" s="146"/>
    </row>
    <row r="306">
      <c r="D306" s="146"/>
      <c r="E306" s="146"/>
      <c r="F306" s="146"/>
      <c r="G306" s="146"/>
      <c r="H306" s="146"/>
      <c r="I306" s="146"/>
      <c r="J306" s="146"/>
      <c r="K306" s="146"/>
      <c r="L306" s="146"/>
      <c r="M306" s="146"/>
      <c r="N306" s="146"/>
      <c r="O306" s="146"/>
      <c r="P306" s="146"/>
      <c r="Q306" s="146"/>
      <c r="R306" s="146"/>
      <c r="S306" s="146"/>
      <c r="T306" s="146"/>
      <c r="U306" s="146"/>
      <c r="V306" s="146"/>
      <c r="W306" s="146"/>
      <c r="X306" s="146"/>
      <c r="Y306" s="146"/>
      <c r="Z306" s="146"/>
      <c r="AA306" s="146"/>
      <c r="AB306" s="146"/>
      <c r="AC306" s="146"/>
    </row>
    <row r="307">
      <c r="D307" s="146"/>
      <c r="E307" s="146"/>
      <c r="F307" s="146"/>
      <c r="G307" s="146"/>
      <c r="H307" s="146"/>
      <c r="I307" s="146"/>
      <c r="J307" s="146"/>
      <c r="K307" s="146"/>
      <c r="L307" s="146"/>
      <c r="M307" s="146"/>
      <c r="N307" s="146"/>
      <c r="O307" s="146"/>
      <c r="P307" s="146"/>
      <c r="Q307" s="146"/>
      <c r="R307" s="146"/>
      <c r="S307" s="146"/>
      <c r="T307" s="146"/>
      <c r="U307" s="146"/>
      <c r="V307" s="146"/>
      <c r="W307" s="146"/>
      <c r="X307" s="146"/>
      <c r="Y307" s="146"/>
      <c r="Z307" s="146"/>
      <c r="AA307" s="146"/>
      <c r="AB307" s="146"/>
      <c r="AC307" s="146"/>
    </row>
    <row r="308">
      <c r="D308" s="146"/>
      <c r="E308" s="146"/>
      <c r="F308" s="146"/>
      <c r="G308" s="146"/>
      <c r="H308" s="146"/>
      <c r="I308" s="146"/>
      <c r="J308" s="146"/>
      <c r="K308" s="146"/>
      <c r="L308" s="146"/>
      <c r="M308" s="146"/>
      <c r="N308" s="146"/>
      <c r="O308" s="146"/>
      <c r="P308" s="146"/>
      <c r="Q308" s="146"/>
      <c r="R308" s="146"/>
      <c r="S308" s="146"/>
      <c r="T308" s="146"/>
      <c r="U308" s="146"/>
      <c r="V308" s="146"/>
      <c r="W308" s="146"/>
      <c r="X308" s="146"/>
      <c r="Y308" s="146"/>
      <c r="Z308" s="146"/>
      <c r="AA308" s="146"/>
      <c r="AB308" s="146"/>
      <c r="AC308" s="146"/>
    </row>
    <row r="309">
      <c r="D309" s="146"/>
      <c r="E309" s="146"/>
      <c r="F309" s="146"/>
      <c r="G309" s="146"/>
      <c r="H309" s="146"/>
      <c r="I309" s="146"/>
      <c r="J309" s="146"/>
      <c r="K309" s="146"/>
      <c r="L309" s="146"/>
      <c r="M309" s="146"/>
      <c r="N309" s="146"/>
      <c r="O309" s="146"/>
      <c r="P309" s="146"/>
      <c r="Q309" s="146"/>
      <c r="R309" s="146"/>
      <c r="S309" s="146"/>
      <c r="T309" s="146"/>
      <c r="U309" s="146"/>
      <c r="V309" s="146"/>
      <c r="W309" s="146"/>
      <c r="X309" s="146"/>
      <c r="Y309" s="146"/>
      <c r="Z309" s="146"/>
      <c r="AA309" s="146"/>
      <c r="AB309" s="146"/>
      <c r="AC309" s="146"/>
    </row>
    <row r="310">
      <c r="D310" s="146"/>
      <c r="E310" s="146"/>
      <c r="F310" s="146"/>
      <c r="G310" s="146"/>
      <c r="H310" s="146"/>
      <c r="I310" s="146"/>
      <c r="J310" s="146"/>
      <c r="K310" s="146"/>
      <c r="L310" s="146"/>
      <c r="M310" s="146"/>
      <c r="N310" s="146"/>
      <c r="O310" s="146"/>
      <c r="P310" s="146"/>
      <c r="Q310" s="146"/>
      <c r="R310" s="146"/>
      <c r="S310" s="146"/>
      <c r="T310" s="146"/>
      <c r="U310" s="146"/>
      <c r="V310" s="146"/>
      <c r="W310" s="146"/>
      <c r="X310" s="146"/>
      <c r="Y310" s="146"/>
      <c r="Z310" s="146"/>
      <c r="AA310" s="146"/>
      <c r="AB310" s="146"/>
      <c r="AC310" s="146"/>
    </row>
    <row r="311">
      <c r="D311" s="146"/>
      <c r="E311" s="146"/>
      <c r="F311" s="146"/>
      <c r="G311" s="146"/>
      <c r="H311" s="146"/>
      <c r="I311" s="146"/>
      <c r="J311" s="146"/>
      <c r="K311" s="146"/>
      <c r="L311" s="146"/>
      <c r="M311" s="146"/>
      <c r="N311" s="146"/>
      <c r="O311" s="174">
        <v>10.0</v>
      </c>
      <c r="P311" s="146"/>
      <c r="Q311" s="146"/>
      <c r="R311" s="146"/>
      <c r="S311" s="146"/>
      <c r="T311" s="146"/>
      <c r="U311" s="146"/>
      <c r="V311" s="146"/>
      <c r="W311" s="146"/>
      <c r="X311" s="146"/>
      <c r="Y311" s="146"/>
      <c r="Z311" s="146"/>
      <c r="AA311" s="146"/>
      <c r="AB311" s="146"/>
      <c r="AC311" s="146"/>
    </row>
    <row r="312">
      <c r="D312" s="146"/>
      <c r="E312" s="146"/>
      <c r="F312" s="146"/>
      <c r="G312" s="146"/>
      <c r="H312" s="146"/>
      <c r="I312" s="146"/>
      <c r="J312" s="146"/>
      <c r="K312" s="146"/>
      <c r="L312" s="146"/>
      <c r="M312" s="146"/>
      <c r="N312" s="146"/>
      <c r="O312" s="149" t="s">
        <v>195</v>
      </c>
      <c r="P312" s="146"/>
      <c r="Q312" s="146"/>
      <c r="R312" s="146"/>
      <c r="S312" s="146"/>
      <c r="T312" s="146"/>
      <c r="U312" s="146"/>
      <c r="V312" s="146"/>
      <c r="W312" s="146"/>
      <c r="X312" s="146"/>
      <c r="Y312" s="146"/>
      <c r="Z312" s="146"/>
      <c r="AA312" s="146"/>
      <c r="AB312" s="146"/>
      <c r="AC312" s="146"/>
    </row>
    <row r="313">
      <c r="D313" s="146"/>
      <c r="E313" s="146"/>
      <c r="F313" s="146"/>
      <c r="G313" s="146"/>
      <c r="H313" s="146"/>
      <c r="I313" s="146"/>
      <c r="J313" s="146"/>
      <c r="K313" s="146"/>
      <c r="L313" s="146"/>
      <c r="M313" s="146"/>
      <c r="N313" s="146"/>
      <c r="O313" s="146"/>
      <c r="P313" s="146"/>
      <c r="Q313" s="146"/>
      <c r="R313" s="146"/>
      <c r="S313" s="146"/>
      <c r="T313" s="146"/>
      <c r="U313" s="146"/>
      <c r="V313" s="146"/>
      <c r="W313" s="146"/>
      <c r="X313" s="146"/>
      <c r="Y313" s="146"/>
      <c r="Z313" s="146"/>
      <c r="AA313" s="146"/>
      <c r="AB313" s="146"/>
      <c r="AC313" s="146"/>
    </row>
    <row r="314">
      <c r="D314" s="146"/>
      <c r="E314" s="146"/>
      <c r="F314" s="146"/>
      <c r="G314" s="146"/>
      <c r="H314" s="146"/>
      <c r="I314" s="146"/>
      <c r="J314" s="146"/>
      <c r="K314" s="146"/>
      <c r="L314" s="146"/>
      <c r="M314" s="146"/>
      <c r="N314" s="148"/>
      <c r="O314" s="148"/>
      <c r="P314" s="148"/>
      <c r="Q314" s="146"/>
      <c r="R314" s="146"/>
      <c r="S314" s="146"/>
      <c r="T314" s="146"/>
      <c r="U314" s="146"/>
      <c r="V314" s="146"/>
      <c r="W314" s="146"/>
      <c r="X314" s="146"/>
      <c r="Y314" s="146"/>
      <c r="Z314" s="146"/>
      <c r="AA314" s="146"/>
      <c r="AB314" s="146"/>
      <c r="AC314" s="146"/>
    </row>
    <row r="315">
      <c r="D315" s="146"/>
      <c r="E315" s="146"/>
      <c r="F315" s="146"/>
      <c r="G315" s="146"/>
      <c r="H315" s="146"/>
      <c r="I315" s="146"/>
      <c r="J315" s="146"/>
      <c r="K315" s="146"/>
      <c r="L315" s="146"/>
      <c r="M315" s="150"/>
      <c r="N315" s="175" t="s">
        <v>196</v>
      </c>
      <c r="O315" s="176" t="s">
        <v>197</v>
      </c>
      <c r="P315" s="177" t="s">
        <v>198</v>
      </c>
      <c r="Q315" s="158"/>
      <c r="R315" s="158"/>
      <c r="S315" s="146"/>
      <c r="T315" s="146"/>
      <c r="U315" s="146"/>
      <c r="V315" s="146"/>
      <c r="W315" s="146"/>
      <c r="X315" s="146"/>
      <c r="Y315" s="146"/>
      <c r="Z315" s="146"/>
      <c r="AA315" s="146"/>
      <c r="AB315" s="146"/>
      <c r="AC315" s="146"/>
    </row>
    <row r="316">
      <c r="D316" s="146"/>
      <c r="E316" s="146"/>
      <c r="F316" s="146"/>
      <c r="G316" s="146"/>
      <c r="H316" s="146"/>
      <c r="I316" s="146"/>
      <c r="J316" s="146"/>
      <c r="K316" s="146"/>
      <c r="L316" s="146"/>
      <c r="M316" s="150"/>
      <c r="N316" s="178"/>
      <c r="O316" s="179"/>
      <c r="P316" s="180" t="s">
        <v>199</v>
      </c>
      <c r="Q316" s="158"/>
      <c r="R316" s="158"/>
      <c r="S316" s="146"/>
      <c r="T316" s="146"/>
      <c r="U316" s="146"/>
      <c r="V316" s="146"/>
      <c r="W316" s="146"/>
      <c r="X316" s="146"/>
      <c r="Y316" s="146"/>
      <c r="Z316" s="146"/>
      <c r="AA316" s="146"/>
      <c r="AB316" s="146"/>
      <c r="AC316" s="146"/>
    </row>
    <row r="317">
      <c r="D317" s="146"/>
      <c r="E317" s="146"/>
      <c r="F317" s="146"/>
      <c r="G317" s="146"/>
      <c r="H317" s="146"/>
      <c r="I317" s="146"/>
      <c r="J317" s="146"/>
      <c r="K317" s="146"/>
      <c r="L317" s="146"/>
      <c r="M317" s="150"/>
      <c r="N317" s="181" t="s">
        <v>200</v>
      </c>
      <c r="O317" s="182" t="s">
        <v>201</v>
      </c>
      <c r="P317" s="183"/>
      <c r="Q317" s="158"/>
      <c r="R317" s="158"/>
      <c r="S317" s="146"/>
      <c r="T317" s="146"/>
      <c r="U317" s="146"/>
      <c r="V317" s="146"/>
      <c r="W317" s="146"/>
      <c r="X317" s="146"/>
      <c r="Y317" s="146"/>
      <c r="Z317" s="146"/>
      <c r="AA317" s="146"/>
      <c r="AB317" s="146"/>
      <c r="AC317" s="146"/>
    </row>
    <row r="318">
      <c r="D318" s="146"/>
      <c r="E318" s="146"/>
      <c r="F318" s="146"/>
      <c r="G318" s="146"/>
      <c r="H318" s="146"/>
      <c r="I318" s="146"/>
      <c r="J318" s="146"/>
      <c r="K318" s="146"/>
      <c r="L318" s="146"/>
      <c r="M318" s="150"/>
      <c r="N318" s="184" t="s">
        <v>202</v>
      </c>
      <c r="O318" s="185" t="s">
        <v>203</v>
      </c>
      <c r="P318" s="186"/>
      <c r="Q318" s="158"/>
      <c r="R318" s="158"/>
      <c r="S318" s="146"/>
      <c r="T318" s="146"/>
      <c r="U318" s="146"/>
      <c r="V318" s="146"/>
      <c r="W318" s="146"/>
      <c r="X318" s="146"/>
      <c r="Y318" s="146"/>
      <c r="Z318" s="146"/>
      <c r="AA318" s="146"/>
      <c r="AB318" s="146"/>
      <c r="AC318" s="146"/>
    </row>
    <row r="319">
      <c r="D319" s="146"/>
      <c r="E319" s="146"/>
      <c r="F319" s="146"/>
      <c r="G319" s="146"/>
      <c r="H319" s="146"/>
      <c r="I319" s="146"/>
      <c r="J319" s="146"/>
      <c r="K319" s="146"/>
      <c r="L319" s="146"/>
      <c r="M319" s="146"/>
      <c r="N319" s="166"/>
      <c r="O319" s="166"/>
      <c r="P319" s="166"/>
      <c r="Q319" s="146"/>
      <c r="R319" s="146"/>
      <c r="S319" s="146"/>
      <c r="T319" s="146"/>
      <c r="U319" s="146"/>
      <c r="V319" s="146"/>
      <c r="W319" s="146"/>
      <c r="X319" s="146"/>
      <c r="Y319" s="146"/>
      <c r="Z319" s="146"/>
      <c r="AA319" s="146"/>
      <c r="AB319" s="146"/>
      <c r="AC319" s="146"/>
    </row>
    <row r="320">
      <c r="D320" s="146"/>
      <c r="E320" s="146"/>
      <c r="F320" s="146"/>
      <c r="G320" s="146"/>
      <c r="H320" s="146"/>
      <c r="I320" s="146"/>
      <c r="J320" s="146"/>
      <c r="K320" s="146"/>
      <c r="L320" s="146"/>
      <c r="M320" s="146"/>
      <c r="N320" s="175" t="s">
        <v>204</v>
      </c>
      <c r="O320" s="176" t="s">
        <v>197</v>
      </c>
      <c r="P320" s="187" t="s">
        <v>205</v>
      </c>
      <c r="Q320" s="146"/>
      <c r="R320" s="146"/>
      <c r="S320" s="146"/>
      <c r="T320" s="146"/>
      <c r="U320" s="146"/>
      <c r="V320" s="146"/>
      <c r="W320" s="146"/>
      <c r="X320" s="146"/>
      <c r="Y320" s="146"/>
      <c r="Z320" s="146"/>
      <c r="AA320" s="146"/>
      <c r="AB320" s="146"/>
      <c r="AC320" s="146"/>
    </row>
    <row r="321">
      <c r="D321" s="146"/>
      <c r="E321" s="146"/>
      <c r="F321" s="146"/>
      <c r="G321" s="146"/>
      <c r="H321" s="146"/>
      <c r="I321" s="146"/>
      <c r="J321" s="146"/>
      <c r="K321" s="146"/>
      <c r="L321" s="146"/>
      <c r="M321" s="146"/>
      <c r="N321" s="178"/>
      <c r="O321" s="179"/>
      <c r="P321" s="180" t="s">
        <v>199</v>
      </c>
      <c r="Q321" s="146"/>
      <c r="R321" s="146"/>
      <c r="S321" s="146"/>
      <c r="T321" s="146"/>
      <c r="U321" s="146"/>
      <c r="V321" s="146"/>
      <c r="W321" s="146"/>
      <c r="X321" s="146"/>
      <c r="Y321" s="146"/>
      <c r="Z321" s="146"/>
      <c r="AA321" s="146"/>
      <c r="AB321" s="146"/>
      <c r="AC321" s="146"/>
    </row>
    <row r="322">
      <c r="D322" s="146"/>
      <c r="E322" s="146"/>
      <c r="F322" s="146"/>
      <c r="G322" s="146"/>
      <c r="H322" s="146"/>
      <c r="I322" s="146"/>
      <c r="J322" s="146"/>
      <c r="K322" s="146"/>
      <c r="L322" s="146"/>
      <c r="M322" s="146"/>
      <c r="N322" s="181" t="s">
        <v>206</v>
      </c>
      <c r="O322" s="182" t="s">
        <v>201</v>
      </c>
      <c r="P322" s="183"/>
      <c r="Q322" s="146"/>
      <c r="R322" s="146"/>
      <c r="S322" s="146"/>
      <c r="T322" s="146"/>
      <c r="U322" s="146"/>
      <c r="V322" s="146"/>
      <c r="W322" s="146"/>
      <c r="X322" s="146"/>
      <c r="Y322" s="146"/>
      <c r="Z322" s="146"/>
      <c r="AA322" s="146"/>
      <c r="AB322" s="146"/>
      <c r="AC322" s="146"/>
    </row>
    <row r="323">
      <c r="D323" s="146"/>
      <c r="E323" s="146"/>
      <c r="F323" s="146"/>
      <c r="G323" s="146"/>
      <c r="H323" s="146"/>
      <c r="I323" s="146"/>
      <c r="J323" s="146"/>
      <c r="K323" s="146"/>
      <c r="L323" s="146"/>
      <c r="M323" s="146"/>
      <c r="N323" s="184" t="s">
        <v>202</v>
      </c>
      <c r="O323" s="185" t="s">
        <v>203</v>
      </c>
      <c r="P323" s="186"/>
      <c r="Q323" s="146"/>
      <c r="R323" s="146"/>
      <c r="S323" s="146"/>
      <c r="T323" s="146"/>
      <c r="U323" s="146"/>
      <c r="V323" s="146"/>
      <c r="W323" s="146"/>
      <c r="X323" s="146"/>
      <c r="Y323" s="146"/>
      <c r="Z323" s="146"/>
      <c r="AA323" s="146"/>
      <c r="AB323" s="146"/>
      <c r="AC323" s="146"/>
    </row>
    <row r="324">
      <c r="D324" s="146"/>
      <c r="E324" s="146"/>
      <c r="F324" s="146"/>
      <c r="G324" s="146"/>
      <c r="H324" s="146"/>
      <c r="I324" s="146"/>
      <c r="J324" s="146"/>
      <c r="K324" s="146"/>
      <c r="L324" s="146"/>
      <c r="M324" s="146"/>
      <c r="N324" s="146"/>
      <c r="O324" s="146"/>
      <c r="P324" s="146"/>
      <c r="Q324" s="146"/>
      <c r="R324" s="146"/>
      <c r="S324" s="146"/>
      <c r="T324" s="146"/>
      <c r="U324" s="146"/>
      <c r="V324" s="146"/>
      <c r="W324" s="146"/>
      <c r="X324" s="146"/>
      <c r="Y324" s="146"/>
      <c r="Z324" s="146"/>
      <c r="AA324" s="146"/>
      <c r="AB324" s="146"/>
      <c r="AC324" s="146"/>
    </row>
    <row r="325">
      <c r="D325" s="146"/>
      <c r="E325" s="146"/>
      <c r="F325" s="146"/>
      <c r="G325" s="146"/>
      <c r="H325" s="146"/>
      <c r="I325" s="146"/>
      <c r="J325" s="146"/>
      <c r="K325" s="146"/>
      <c r="L325" s="146"/>
      <c r="M325" s="146"/>
      <c r="N325" s="146"/>
      <c r="O325" s="146"/>
      <c r="P325" s="146"/>
      <c r="Q325" s="146"/>
      <c r="R325" s="146"/>
      <c r="S325" s="146"/>
      <c r="T325" s="146"/>
      <c r="U325" s="146"/>
      <c r="V325" s="146"/>
      <c r="W325" s="146"/>
      <c r="X325" s="146"/>
      <c r="Y325" s="146"/>
      <c r="Z325" s="146"/>
      <c r="AA325" s="146"/>
      <c r="AB325" s="146"/>
      <c r="AC325" s="146"/>
    </row>
    <row r="326">
      <c r="E326" s="146"/>
      <c r="F326" s="146"/>
      <c r="G326" s="146"/>
      <c r="H326" s="146"/>
      <c r="I326" s="146"/>
      <c r="J326" s="146"/>
      <c r="K326" s="146"/>
      <c r="L326" s="146"/>
      <c r="M326" s="146"/>
      <c r="N326" s="146"/>
      <c r="O326" s="146"/>
      <c r="P326" s="146"/>
      <c r="Q326" s="146"/>
      <c r="R326" s="146"/>
      <c r="S326" s="146"/>
      <c r="T326" s="146"/>
      <c r="U326" s="146"/>
      <c r="V326" s="146"/>
      <c r="W326" s="146"/>
      <c r="X326" s="146"/>
      <c r="Y326" s="146"/>
      <c r="Z326" s="146"/>
      <c r="AA326" s="146"/>
      <c r="AB326" s="146"/>
      <c r="AC326" s="146"/>
    </row>
    <row r="327">
      <c r="D327" s="149" t="s">
        <v>207</v>
      </c>
      <c r="E327" s="148"/>
      <c r="F327" s="148"/>
      <c r="G327" s="148"/>
      <c r="H327" s="148"/>
      <c r="I327" s="148"/>
      <c r="J327" s="148"/>
      <c r="K327" s="148"/>
      <c r="L327" s="148"/>
      <c r="M327" s="148"/>
      <c r="N327" s="146"/>
      <c r="O327" s="146"/>
      <c r="P327" s="146"/>
      <c r="Q327" s="146"/>
      <c r="R327" s="146"/>
      <c r="S327" s="146"/>
      <c r="T327" s="146"/>
      <c r="U327" s="146"/>
      <c r="V327" s="146"/>
      <c r="W327" s="146"/>
      <c r="X327" s="146"/>
      <c r="Y327" s="146"/>
      <c r="Z327" s="146"/>
      <c r="AA327" s="146"/>
      <c r="AB327" s="146"/>
      <c r="AC327" s="146"/>
    </row>
    <row r="328">
      <c r="A328" s="168">
        <v>44349.0</v>
      </c>
      <c r="B328" s="153" t="s">
        <v>208</v>
      </c>
      <c r="C328" s="150"/>
      <c r="D328" s="188"/>
      <c r="E328" s="188"/>
      <c r="F328" s="188"/>
      <c r="G328" s="188"/>
      <c r="H328" s="188"/>
      <c r="I328" s="188"/>
      <c r="J328" s="188"/>
      <c r="K328" s="188"/>
      <c r="L328" s="188"/>
      <c r="M328" s="188"/>
      <c r="N328" s="158"/>
      <c r="O328" s="146"/>
      <c r="P328" s="146"/>
      <c r="Q328" s="146"/>
      <c r="R328" s="146"/>
      <c r="S328" s="146"/>
      <c r="T328" s="146"/>
      <c r="U328" s="146"/>
      <c r="V328" s="146"/>
      <c r="W328" s="146"/>
      <c r="X328" s="146"/>
      <c r="Y328" s="146"/>
      <c r="Z328" s="146"/>
      <c r="AA328" s="146"/>
      <c r="AB328" s="146"/>
      <c r="AC328" s="146"/>
    </row>
    <row r="329">
      <c r="A329" s="146"/>
      <c r="B329" s="149" t="s">
        <v>209</v>
      </c>
      <c r="C329" s="189" t="s">
        <v>210</v>
      </c>
      <c r="D329" s="190"/>
      <c r="E329" s="191" t="s">
        <v>211</v>
      </c>
      <c r="F329" s="192"/>
      <c r="G329" s="191" t="s">
        <v>212</v>
      </c>
      <c r="H329" s="192"/>
      <c r="I329" s="192"/>
      <c r="J329" s="192"/>
      <c r="K329" s="191" t="s">
        <v>213</v>
      </c>
      <c r="L329" s="188"/>
      <c r="M329" s="188"/>
      <c r="N329" s="158"/>
      <c r="O329" s="146"/>
      <c r="P329" s="146"/>
      <c r="Q329" s="146"/>
      <c r="R329" s="146"/>
      <c r="S329" s="146"/>
      <c r="T329" s="146"/>
      <c r="U329" s="146"/>
      <c r="V329" s="146"/>
      <c r="W329" s="146"/>
      <c r="X329" s="146"/>
      <c r="Y329" s="146"/>
      <c r="Z329" s="146"/>
      <c r="AA329" s="146"/>
      <c r="AB329" s="146"/>
      <c r="AC329" s="146"/>
    </row>
    <row r="330">
      <c r="A330" s="146"/>
      <c r="B330" s="149" t="s">
        <v>214</v>
      </c>
      <c r="C330" s="189" t="s">
        <v>210</v>
      </c>
      <c r="D330" s="190"/>
      <c r="E330" s="193" t="s">
        <v>215</v>
      </c>
      <c r="F330" s="194"/>
      <c r="G330" s="193" t="s">
        <v>216</v>
      </c>
      <c r="H330" s="195"/>
      <c r="I330" s="195"/>
      <c r="J330" s="195"/>
      <c r="K330" s="196" t="s">
        <v>217</v>
      </c>
      <c r="L330" s="195"/>
      <c r="M330" s="195"/>
      <c r="N330" s="158"/>
      <c r="O330" s="146"/>
      <c r="P330" s="146"/>
      <c r="Q330" s="146"/>
      <c r="R330" s="146"/>
      <c r="S330" s="146"/>
      <c r="T330" s="146"/>
      <c r="U330" s="146"/>
      <c r="V330" s="146"/>
      <c r="W330" s="146"/>
      <c r="X330" s="146"/>
      <c r="Y330" s="146"/>
      <c r="Z330" s="146"/>
      <c r="AA330" s="146"/>
      <c r="AB330" s="146"/>
      <c r="AC330" s="146"/>
    </row>
    <row r="331">
      <c r="A331" s="146"/>
      <c r="B331" s="149" t="s">
        <v>218</v>
      </c>
      <c r="C331" s="189" t="s">
        <v>210</v>
      </c>
      <c r="D331" s="190"/>
      <c r="E331" s="193" t="s">
        <v>219</v>
      </c>
      <c r="F331" s="194"/>
      <c r="G331" s="194"/>
      <c r="H331" s="195"/>
      <c r="I331" s="195"/>
      <c r="J331" s="195"/>
      <c r="K331" s="196" t="s">
        <v>220</v>
      </c>
      <c r="L331" s="195"/>
      <c r="M331" s="195"/>
      <c r="N331" s="158"/>
      <c r="O331" s="146"/>
      <c r="P331" s="146"/>
      <c r="Q331" s="146"/>
      <c r="R331" s="146"/>
      <c r="S331" s="146"/>
      <c r="T331" s="146"/>
      <c r="U331" s="146"/>
      <c r="V331" s="146"/>
      <c r="W331" s="146"/>
      <c r="X331" s="146"/>
      <c r="Y331" s="146"/>
      <c r="Z331" s="146"/>
      <c r="AA331" s="146"/>
      <c r="AB331" s="146"/>
      <c r="AC331" s="146"/>
    </row>
    <row r="332">
      <c r="A332" s="146"/>
      <c r="B332" s="149" t="s">
        <v>221</v>
      </c>
      <c r="C332" s="189" t="s">
        <v>210</v>
      </c>
      <c r="D332" s="190"/>
      <c r="E332" s="193" t="s">
        <v>222</v>
      </c>
      <c r="F332" s="194"/>
      <c r="G332" s="193" t="s">
        <v>223</v>
      </c>
      <c r="H332" s="195"/>
      <c r="I332" s="195"/>
      <c r="J332" s="195"/>
      <c r="K332" s="196" t="s">
        <v>224</v>
      </c>
      <c r="L332" s="195"/>
      <c r="M332" s="195"/>
      <c r="N332" s="158"/>
      <c r="O332" s="146"/>
      <c r="P332" s="146"/>
      <c r="Q332" s="146"/>
      <c r="R332" s="146"/>
      <c r="S332" s="146"/>
      <c r="T332" s="146"/>
      <c r="U332" s="146"/>
      <c r="V332" s="146"/>
      <c r="W332" s="146"/>
      <c r="X332" s="146"/>
      <c r="Y332" s="146"/>
      <c r="Z332" s="146"/>
      <c r="AA332" s="146"/>
      <c r="AB332" s="146"/>
      <c r="AC332" s="146"/>
    </row>
    <row r="333">
      <c r="A333" s="146"/>
      <c r="B333" s="149" t="s">
        <v>225</v>
      </c>
      <c r="C333" s="189" t="s">
        <v>210</v>
      </c>
      <c r="D333" s="190"/>
      <c r="E333" s="193" t="s">
        <v>226</v>
      </c>
      <c r="F333" s="194"/>
      <c r="G333" s="194"/>
      <c r="H333" s="195"/>
      <c r="I333" s="195"/>
      <c r="J333" s="195"/>
      <c r="K333" s="196" t="s">
        <v>227</v>
      </c>
      <c r="L333" s="195"/>
      <c r="M333" s="195"/>
      <c r="N333" s="158"/>
      <c r="O333" s="146"/>
      <c r="P333" s="146"/>
      <c r="Q333" s="146"/>
      <c r="R333" s="146"/>
      <c r="S333" s="146"/>
      <c r="T333" s="146"/>
      <c r="U333" s="146"/>
      <c r="V333" s="146"/>
      <c r="W333" s="146"/>
      <c r="X333" s="146"/>
      <c r="Y333" s="146"/>
      <c r="Z333" s="146"/>
      <c r="AA333" s="146"/>
      <c r="AB333" s="146"/>
      <c r="AC333" s="146"/>
    </row>
    <row r="334">
      <c r="A334" s="146"/>
      <c r="B334" s="149" t="s">
        <v>228</v>
      </c>
      <c r="C334" s="189" t="s">
        <v>210</v>
      </c>
      <c r="D334" s="190"/>
      <c r="E334" s="193" t="s">
        <v>229</v>
      </c>
      <c r="F334" s="194"/>
      <c r="G334" s="193" t="s">
        <v>230</v>
      </c>
      <c r="H334" s="195"/>
      <c r="I334" s="195"/>
      <c r="J334" s="195"/>
      <c r="K334" s="196" t="s">
        <v>231</v>
      </c>
      <c r="L334" s="195"/>
      <c r="M334" s="195"/>
      <c r="N334" s="158"/>
      <c r="O334" s="146"/>
      <c r="P334" s="146"/>
      <c r="Q334" s="146"/>
      <c r="R334" s="146"/>
      <c r="S334" s="146"/>
      <c r="T334" s="146"/>
      <c r="U334" s="146"/>
      <c r="V334" s="146"/>
      <c r="W334" s="146"/>
      <c r="X334" s="146"/>
      <c r="Y334" s="146"/>
      <c r="Z334" s="146"/>
      <c r="AA334" s="146"/>
      <c r="AB334" s="146"/>
      <c r="AC334" s="146"/>
    </row>
    <row r="335">
      <c r="A335" s="146"/>
      <c r="B335" s="149" t="s">
        <v>232</v>
      </c>
      <c r="C335" s="189" t="s">
        <v>210</v>
      </c>
      <c r="D335" s="190"/>
      <c r="E335" s="193" t="s">
        <v>233</v>
      </c>
      <c r="F335" s="194"/>
      <c r="G335" s="194"/>
      <c r="H335" s="195"/>
      <c r="I335" s="195"/>
      <c r="J335" s="195"/>
      <c r="K335" s="195"/>
      <c r="L335" s="195"/>
      <c r="M335" s="195"/>
      <c r="N335" s="158"/>
      <c r="O335" s="146"/>
      <c r="P335" s="146"/>
      <c r="Q335" s="146"/>
      <c r="R335" s="146"/>
      <c r="S335" s="146"/>
      <c r="T335" s="146"/>
      <c r="U335" s="146"/>
      <c r="V335" s="146"/>
      <c r="W335" s="146"/>
      <c r="X335" s="146"/>
      <c r="Y335" s="146"/>
      <c r="Z335" s="146"/>
      <c r="AA335" s="146"/>
      <c r="AB335" s="146"/>
      <c r="AC335" s="146"/>
    </row>
    <row r="336">
      <c r="A336" s="146"/>
      <c r="B336" s="149" t="s">
        <v>234</v>
      </c>
      <c r="C336" s="189" t="s">
        <v>210</v>
      </c>
      <c r="D336" s="190"/>
      <c r="E336" s="193" t="s">
        <v>235</v>
      </c>
      <c r="F336" s="194"/>
      <c r="G336" s="194"/>
      <c r="H336" s="195"/>
      <c r="I336" s="195"/>
      <c r="J336" s="195"/>
      <c r="K336" s="195"/>
      <c r="L336" s="195"/>
      <c r="M336" s="195"/>
      <c r="N336" s="158"/>
      <c r="O336" s="146"/>
      <c r="P336" s="146"/>
      <c r="Q336" s="146"/>
      <c r="R336" s="146"/>
      <c r="S336" s="146"/>
      <c r="T336" s="146"/>
      <c r="U336" s="146"/>
      <c r="V336" s="146"/>
      <c r="W336" s="146"/>
      <c r="X336" s="146"/>
      <c r="Y336" s="146"/>
      <c r="Z336" s="146"/>
      <c r="AA336" s="146"/>
      <c r="AB336" s="146"/>
      <c r="AC336" s="146"/>
    </row>
    <row r="337">
      <c r="A337" s="146"/>
      <c r="B337" s="146"/>
      <c r="C337" s="150"/>
      <c r="D337" s="188"/>
      <c r="E337" s="195"/>
      <c r="F337" s="195"/>
      <c r="G337" s="195"/>
      <c r="H337" s="195"/>
      <c r="I337" s="195"/>
      <c r="J337" s="195"/>
      <c r="K337" s="195"/>
      <c r="L337" s="195"/>
      <c r="M337" s="195"/>
      <c r="N337" s="158"/>
      <c r="O337" s="146"/>
      <c r="P337" s="146"/>
      <c r="Q337" s="146"/>
      <c r="R337" s="146"/>
      <c r="S337" s="146"/>
      <c r="T337" s="146"/>
      <c r="U337" s="146"/>
      <c r="V337" s="146"/>
      <c r="W337" s="146"/>
      <c r="X337" s="146"/>
      <c r="Y337" s="146"/>
      <c r="Z337" s="146"/>
      <c r="AA337" s="146"/>
      <c r="AB337" s="146"/>
      <c r="AC337" s="146"/>
    </row>
    <row r="338">
      <c r="D338" s="188"/>
      <c r="E338" s="195"/>
      <c r="F338" s="195"/>
      <c r="G338" s="195"/>
      <c r="H338" s="195"/>
      <c r="I338" s="195"/>
      <c r="J338" s="195"/>
      <c r="K338" s="195"/>
      <c r="L338" s="195"/>
      <c r="M338" s="195"/>
      <c r="N338" s="158"/>
      <c r="O338" s="146"/>
      <c r="P338" s="146"/>
      <c r="Q338" s="146"/>
      <c r="R338" s="146"/>
      <c r="S338" s="146"/>
      <c r="T338" s="146"/>
      <c r="U338" s="146"/>
      <c r="V338" s="146"/>
      <c r="W338" s="146"/>
      <c r="X338" s="146"/>
      <c r="Y338" s="146"/>
      <c r="Z338" s="146"/>
      <c r="AA338" s="146"/>
      <c r="AB338" s="146"/>
      <c r="AC338" s="146"/>
    </row>
    <row r="339">
      <c r="D339" s="188"/>
      <c r="E339" s="197" t="s">
        <v>6</v>
      </c>
      <c r="F339" s="198" t="s">
        <v>236</v>
      </c>
      <c r="G339" s="188"/>
      <c r="H339" s="188"/>
      <c r="I339" s="188"/>
      <c r="J339" s="188"/>
      <c r="K339" s="199" t="s">
        <v>237</v>
      </c>
      <c r="L339" s="188"/>
      <c r="M339" s="188"/>
      <c r="N339" s="158"/>
      <c r="O339" s="146"/>
      <c r="P339" s="146"/>
      <c r="Q339" s="146"/>
      <c r="R339" s="146"/>
      <c r="S339" s="146"/>
      <c r="T339" s="146"/>
      <c r="U339" s="146"/>
      <c r="V339" s="146"/>
      <c r="W339" s="146"/>
      <c r="X339" s="146"/>
      <c r="Y339" s="146"/>
      <c r="Z339" s="146"/>
      <c r="AA339" s="146"/>
      <c r="AB339" s="146"/>
      <c r="AC339" s="146"/>
    </row>
    <row r="340">
      <c r="D340" s="188"/>
      <c r="E340" s="200"/>
      <c r="F340" s="200"/>
      <c r="G340" s="188"/>
      <c r="H340" s="188"/>
      <c r="I340" s="188"/>
      <c r="J340" s="188"/>
      <c r="K340" s="188"/>
      <c r="L340" s="188"/>
      <c r="M340" s="188"/>
      <c r="N340" s="158"/>
      <c r="O340" s="146"/>
      <c r="P340" s="146"/>
      <c r="Q340" s="146"/>
      <c r="R340" s="146"/>
      <c r="S340" s="146"/>
      <c r="T340" s="146"/>
      <c r="U340" s="146"/>
      <c r="V340" s="146"/>
      <c r="W340" s="146"/>
      <c r="X340" s="146"/>
      <c r="Y340" s="146"/>
      <c r="Z340" s="146"/>
      <c r="AA340" s="146"/>
      <c r="AB340" s="146"/>
      <c r="AC340" s="146"/>
    </row>
    <row r="341">
      <c r="D341" s="166"/>
      <c r="E341" s="166"/>
      <c r="F341" s="166"/>
      <c r="G341" s="166"/>
      <c r="H341" s="166"/>
      <c r="I341" s="166"/>
      <c r="J341" s="166"/>
      <c r="K341" s="166"/>
      <c r="L341" s="166"/>
      <c r="M341" s="166"/>
      <c r="N341" s="146"/>
      <c r="O341" s="146"/>
      <c r="P341" s="146"/>
      <c r="Q341" s="146"/>
      <c r="R341" s="146"/>
      <c r="S341" s="146"/>
      <c r="T341" s="146"/>
      <c r="U341" s="146"/>
      <c r="V341" s="146"/>
      <c r="W341" s="146"/>
      <c r="X341" s="146"/>
      <c r="Y341" s="146"/>
      <c r="Z341" s="146"/>
      <c r="AA341" s="146"/>
      <c r="AB341" s="146"/>
      <c r="AC341" s="146"/>
    </row>
    <row r="342">
      <c r="D342" s="146"/>
      <c r="E342" s="146"/>
      <c r="F342" s="146"/>
      <c r="G342" s="146"/>
      <c r="H342" s="146"/>
      <c r="I342" s="146"/>
      <c r="J342" s="146"/>
      <c r="K342" s="146"/>
      <c r="L342" s="146"/>
      <c r="M342" s="146"/>
      <c r="N342" s="146"/>
      <c r="O342" s="146"/>
      <c r="P342" s="146"/>
      <c r="Q342" s="146"/>
      <c r="R342" s="146"/>
      <c r="S342" s="146"/>
      <c r="T342" s="146"/>
      <c r="U342" s="146"/>
      <c r="V342" s="146"/>
      <c r="W342" s="146"/>
      <c r="X342" s="146"/>
      <c r="Y342" s="146"/>
      <c r="Z342" s="146"/>
      <c r="AA342" s="146"/>
      <c r="AB342" s="146"/>
      <c r="AC342" s="146"/>
    </row>
    <row r="343">
      <c r="A343" s="168">
        <v>44379.0</v>
      </c>
      <c r="B343" s="153" t="s">
        <v>238</v>
      </c>
      <c r="C343" s="150"/>
      <c r="D343" s="146"/>
      <c r="E343" s="146"/>
      <c r="F343" s="146"/>
      <c r="G343" s="146"/>
      <c r="H343" s="146"/>
      <c r="I343" s="146"/>
      <c r="J343" s="146"/>
      <c r="K343" s="146"/>
      <c r="L343" s="146"/>
      <c r="M343" s="146"/>
      <c r="N343" s="146"/>
      <c r="O343" s="146"/>
      <c r="P343" s="146"/>
      <c r="Q343" s="146"/>
      <c r="R343" s="146"/>
      <c r="S343" s="146"/>
      <c r="T343" s="146"/>
      <c r="U343" s="146"/>
      <c r="V343" s="146"/>
      <c r="W343" s="146"/>
      <c r="X343" s="146"/>
      <c r="Y343" s="146"/>
      <c r="Z343" s="146"/>
      <c r="AA343" s="146"/>
      <c r="AB343" s="146"/>
      <c r="AC343" s="146"/>
    </row>
    <row r="344">
      <c r="A344" s="146"/>
      <c r="B344" s="146" t="s">
        <v>239</v>
      </c>
      <c r="C344" s="146"/>
      <c r="D344" s="146"/>
      <c r="E344" s="146"/>
      <c r="F344" s="146"/>
      <c r="G344" s="146"/>
      <c r="H344" s="146"/>
      <c r="I344" s="146"/>
      <c r="J344" s="146"/>
      <c r="K344" s="146"/>
      <c r="L344" s="146"/>
      <c r="M344" s="146"/>
      <c r="N344" s="146"/>
      <c r="O344" s="148"/>
      <c r="P344" s="148"/>
      <c r="Q344" s="148"/>
      <c r="R344" s="148"/>
      <c r="S344" s="148"/>
      <c r="T344" s="146"/>
      <c r="U344" s="146"/>
      <c r="V344" s="146"/>
      <c r="W344" s="146"/>
      <c r="X344" s="146"/>
      <c r="Y344" s="146"/>
      <c r="Z344" s="146"/>
      <c r="AA344" s="146"/>
      <c r="AB344" s="146"/>
      <c r="AC344" s="146"/>
    </row>
    <row r="345">
      <c r="A345" s="146"/>
      <c r="B345" s="146" t="s">
        <v>240</v>
      </c>
      <c r="C345" s="146"/>
      <c r="D345" s="146"/>
      <c r="E345" s="146"/>
      <c r="F345" s="146"/>
      <c r="G345" s="146"/>
      <c r="H345" s="146"/>
      <c r="I345" s="146"/>
      <c r="J345" s="146"/>
      <c r="K345" s="146"/>
      <c r="L345" s="146"/>
      <c r="M345" s="146"/>
      <c r="N345" s="150"/>
      <c r="O345" s="201"/>
      <c r="P345" s="201"/>
      <c r="Q345" s="202"/>
      <c r="R345" s="201"/>
      <c r="S345" s="201"/>
      <c r="T345" s="201"/>
      <c r="U345" s="146"/>
      <c r="V345" s="146"/>
      <c r="W345" s="146"/>
      <c r="X345" s="146"/>
      <c r="Y345" s="146"/>
      <c r="Z345" s="146"/>
      <c r="AA345" s="146"/>
      <c r="AB345" s="146"/>
      <c r="AC345" s="146"/>
    </row>
    <row r="346">
      <c r="A346" s="146"/>
      <c r="B346" s="146" t="s">
        <v>241</v>
      </c>
      <c r="C346" s="146"/>
      <c r="D346" s="146"/>
      <c r="E346" s="146"/>
      <c r="F346" s="146"/>
      <c r="G346" s="146"/>
      <c r="H346" s="146"/>
      <c r="I346" s="146"/>
      <c r="J346" s="146"/>
      <c r="K346" s="146"/>
      <c r="L346" s="146"/>
      <c r="M346" s="146"/>
      <c r="N346" s="150"/>
      <c r="O346" s="203" t="s">
        <v>242</v>
      </c>
      <c r="P346" s="204"/>
      <c r="Q346" s="205" t="s">
        <v>243</v>
      </c>
      <c r="R346" s="206"/>
      <c r="S346" s="207"/>
      <c r="T346" s="201"/>
      <c r="U346" s="146"/>
      <c r="V346" s="146"/>
      <c r="W346" s="146"/>
      <c r="X346" s="146"/>
      <c r="Y346" s="146"/>
      <c r="Z346" s="146"/>
      <c r="AA346" s="146"/>
      <c r="AB346" s="146"/>
      <c r="AC346" s="146"/>
    </row>
    <row r="347">
      <c r="A347" s="146"/>
      <c r="B347" s="146" t="s">
        <v>244</v>
      </c>
      <c r="C347" s="146"/>
      <c r="D347" s="146"/>
      <c r="E347" s="146"/>
      <c r="F347" s="146"/>
      <c r="G347" s="146"/>
      <c r="H347" s="146"/>
      <c r="I347" s="146"/>
      <c r="J347" s="146"/>
      <c r="K347" s="146"/>
      <c r="L347" s="146"/>
      <c r="M347" s="146"/>
      <c r="N347" s="150"/>
      <c r="O347" s="208"/>
      <c r="P347" s="201"/>
      <c r="Q347" s="206"/>
      <c r="R347" s="206"/>
      <c r="S347" s="201"/>
      <c r="T347" s="201"/>
      <c r="U347" s="146"/>
      <c r="V347" s="146"/>
      <c r="W347" s="146"/>
      <c r="X347" s="146"/>
      <c r="Y347" s="146"/>
      <c r="Z347" s="146"/>
      <c r="AA347" s="146"/>
      <c r="AB347" s="146"/>
      <c r="AC347" s="146"/>
    </row>
    <row r="348">
      <c r="A348" s="146"/>
      <c r="B348" s="146" t="s">
        <v>245</v>
      </c>
      <c r="C348" s="146"/>
      <c r="D348" s="146"/>
      <c r="E348" s="146"/>
      <c r="F348" s="146"/>
      <c r="G348" s="146"/>
      <c r="H348" s="146"/>
      <c r="I348" s="146"/>
      <c r="J348" s="146"/>
      <c r="K348" s="146"/>
      <c r="L348" s="146"/>
      <c r="M348" s="146"/>
      <c r="N348" s="150"/>
      <c r="O348" s="203" t="s">
        <v>246</v>
      </c>
      <c r="P348" s="201"/>
      <c r="Q348" s="209">
        <v>31778.0</v>
      </c>
      <c r="R348" s="210"/>
      <c r="S348" s="201"/>
      <c r="T348" s="201"/>
      <c r="U348" s="146"/>
      <c r="V348" s="146"/>
      <c r="W348" s="146"/>
      <c r="X348" s="146"/>
      <c r="Y348" s="146"/>
      <c r="Z348" s="146"/>
      <c r="AA348" s="146"/>
      <c r="AB348" s="146"/>
      <c r="AC348" s="146"/>
    </row>
    <row r="349">
      <c r="A349" s="146"/>
      <c r="B349" s="146" t="s">
        <v>247</v>
      </c>
      <c r="C349" s="146"/>
      <c r="D349" s="146"/>
      <c r="E349" s="146"/>
      <c r="F349" s="146"/>
      <c r="G349" s="146"/>
      <c r="H349" s="146"/>
      <c r="I349" s="146"/>
      <c r="J349" s="146"/>
      <c r="K349" s="146"/>
      <c r="L349" s="146"/>
      <c r="M349" s="146"/>
      <c r="N349" s="150"/>
      <c r="O349" s="208"/>
      <c r="P349" s="201"/>
      <c r="Q349" s="201"/>
      <c r="R349" s="201"/>
      <c r="S349" s="201"/>
      <c r="T349" s="201"/>
      <c r="U349" s="146"/>
      <c r="V349" s="146"/>
      <c r="W349" s="146"/>
      <c r="X349" s="146"/>
      <c r="Y349" s="146"/>
      <c r="Z349" s="146"/>
      <c r="AA349" s="146"/>
      <c r="AB349" s="146"/>
      <c r="AC349" s="146"/>
    </row>
    <row r="350">
      <c r="A350" s="146"/>
      <c r="B350" s="146" t="s">
        <v>124</v>
      </c>
      <c r="C350" s="146"/>
      <c r="D350" s="146"/>
      <c r="E350" s="146"/>
      <c r="F350" s="146"/>
      <c r="G350" s="146"/>
      <c r="H350" s="146"/>
      <c r="I350" s="146"/>
      <c r="J350" s="146"/>
      <c r="K350" s="146"/>
      <c r="L350" s="146"/>
      <c r="M350" s="146"/>
      <c r="N350" s="150"/>
      <c r="O350" s="203" t="s">
        <v>248</v>
      </c>
      <c r="P350" s="201"/>
      <c r="Q350" s="205"/>
      <c r="R350" s="210"/>
      <c r="S350" s="201"/>
      <c r="T350" s="201"/>
      <c r="U350" s="146"/>
      <c r="V350" s="146"/>
      <c r="W350" s="146"/>
      <c r="X350" s="146"/>
      <c r="Y350" s="146"/>
      <c r="Z350" s="146"/>
      <c r="AA350" s="146"/>
      <c r="AB350" s="146"/>
      <c r="AC350" s="146"/>
    </row>
    <row r="351">
      <c r="A351" s="146"/>
      <c r="B351" s="146"/>
      <c r="C351" s="146"/>
      <c r="D351" s="146"/>
      <c r="E351" s="146"/>
      <c r="F351" s="146"/>
      <c r="G351" s="146"/>
      <c r="H351" s="146"/>
      <c r="I351" s="146"/>
      <c r="J351" s="146"/>
      <c r="K351" s="146"/>
      <c r="L351" s="146"/>
      <c r="M351" s="146"/>
      <c r="N351" s="150"/>
      <c r="O351" s="208"/>
      <c r="P351" s="201"/>
      <c r="Q351" s="201"/>
      <c r="R351" s="201"/>
      <c r="S351" s="201"/>
      <c r="T351" s="201"/>
      <c r="U351" s="146"/>
      <c r="V351" s="146"/>
      <c r="W351" s="146"/>
      <c r="X351" s="146"/>
      <c r="Y351" s="146"/>
      <c r="Z351" s="146"/>
      <c r="AA351" s="146"/>
      <c r="AB351" s="146"/>
      <c r="AC351" s="146"/>
    </row>
    <row r="352">
      <c r="A352" s="146"/>
      <c r="B352" s="146"/>
      <c r="C352" s="146"/>
      <c r="D352" s="146"/>
      <c r="E352" s="146"/>
      <c r="F352" s="146"/>
      <c r="G352" s="146"/>
      <c r="H352" s="146"/>
      <c r="I352" s="146"/>
      <c r="J352" s="146"/>
      <c r="K352" s="146"/>
      <c r="L352" s="146"/>
      <c r="M352" s="146"/>
      <c r="N352" s="150"/>
      <c r="O352" s="203" t="s">
        <v>249</v>
      </c>
      <c r="P352" s="201"/>
      <c r="Q352" s="211"/>
      <c r="R352" s="201"/>
      <c r="S352" s="201"/>
      <c r="T352" s="201"/>
      <c r="U352" s="146"/>
      <c r="V352" s="146"/>
      <c r="W352" s="146"/>
      <c r="X352" s="146"/>
      <c r="Y352" s="146"/>
      <c r="Z352" s="146"/>
      <c r="AA352" s="146"/>
      <c r="AB352" s="146"/>
      <c r="AC352" s="146"/>
    </row>
    <row r="353">
      <c r="A353" s="146"/>
      <c r="B353" s="146"/>
      <c r="C353" s="146"/>
      <c r="D353" s="146"/>
      <c r="E353" s="146"/>
      <c r="F353" s="146"/>
      <c r="G353" s="146"/>
      <c r="H353" s="146"/>
      <c r="I353" s="146"/>
      <c r="J353" s="146"/>
      <c r="K353" s="146"/>
      <c r="L353" s="146"/>
      <c r="M353" s="146"/>
      <c r="N353" s="150"/>
      <c r="O353" s="208"/>
      <c r="P353" s="201"/>
      <c r="Q353" s="201"/>
      <c r="R353" s="201"/>
      <c r="S353" s="202"/>
      <c r="T353" s="201"/>
      <c r="U353" s="146"/>
      <c r="V353" s="146"/>
      <c r="W353" s="146"/>
      <c r="X353" s="146"/>
      <c r="Y353" s="146"/>
      <c r="Z353" s="146"/>
      <c r="AA353" s="146"/>
      <c r="AB353" s="146"/>
      <c r="AC353" s="146"/>
    </row>
    <row r="354">
      <c r="A354" s="146"/>
      <c r="B354" s="146"/>
      <c r="C354" s="146"/>
      <c r="D354" s="146"/>
      <c r="E354" s="146"/>
      <c r="F354" s="146"/>
      <c r="G354" s="146"/>
      <c r="H354" s="146"/>
      <c r="I354" s="146"/>
      <c r="J354" s="146"/>
      <c r="K354" s="146"/>
      <c r="L354" s="146"/>
      <c r="M354" s="146"/>
      <c r="N354" s="150"/>
      <c r="O354" s="203" t="s">
        <v>250</v>
      </c>
      <c r="P354" s="201"/>
      <c r="Q354" s="211"/>
      <c r="R354" s="204"/>
      <c r="S354" s="212" t="s">
        <v>251</v>
      </c>
      <c r="T354" s="207"/>
      <c r="U354" s="146"/>
      <c r="V354" s="146"/>
      <c r="W354" s="146"/>
      <c r="X354" s="146"/>
      <c r="Y354" s="146"/>
      <c r="Z354" s="146"/>
      <c r="AA354" s="146"/>
      <c r="AB354" s="146"/>
      <c r="AC354" s="146"/>
    </row>
    <row r="355">
      <c r="A355" s="146"/>
      <c r="B355" s="146"/>
      <c r="C355" s="146"/>
      <c r="D355" s="146"/>
      <c r="E355" s="146"/>
      <c r="F355" s="146"/>
      <c r="G355" s="146"/>
      <c r="H355" s="146"/>
      <c r="I355" s="146"/>
      <c r="J355" s="146"/>
      <c r="K355" s="146"/>
      <c r="L355" s="146"/>
      <c r="M355" s="146"/>
      <c r="N355" s="150"/>
      <c r="O355" s="208"/>
      <c r="P355" s="201"/>
      <c r="Q355" s="201"/>
      <c r="R355" s="201"/>
      <c r="S355" s="213"/>
      <c r="T355" s="201"/>
      <c r="U355" s="146"/>
      <c r="V355" s="146"/>
      <c r="W355" s="146"/>
      <c r="X355" s="146"/>
      <c r="Y355" s="146"/>
      <c r="Z355" s="146"/>
      <c r="AA355" s="146"/>
      <c r="AB355" s="146"/>
      <c r="AC355" s="146"/>
    </row>
    <row r="356">
      <c r="A356" s="146"/>
      <c r="B356" s="146"/>
      <c r="C356" s="146"/>
      <c r="D356" s="146"/>
      <c r="E356" s="146"/>
      <c r="F356" s="146"/>
      <c r="G356" s="146"/>
      <c r="H356" s="146"/>
      <c r="I356" s="146"/>
      <c r="J356" s="146"/>
      <c r="K356" s="146"/>
      <c r="L356" s="146"/>
      <c r="M356" s="146"/>
      <c r="N356" s="150"/>
      <c r="O356" s="214" t="s">
        <v>252</v>
      </c>
      <c r="P356" s="201"/>
      <c r="Q356" s="201"/>
      <c r="R356" s="204"/>
      <c r="S356" s="212" t="s">
        <v>253</v>
      </c>
      <c r="T356" s="207"/>
      <c r="U356" s="146"/>
      <c r="V356" s="146"/>
      <c r="W356" s="146"/>
      <c r="X356" s="146"/>
      <c r="Y356" s="146"/>
      <c r="Z356" s="146"/>
      <c r="AA356" s="146"/>
      <c r="AB356" s="146"/>
      <c r="AC356" s="146"/>
    </row>
    <row r="357">
      <c r="A357" s="146"/>
      <c r="B357" s="146"/>
      <c r="C357" s="146"/>
      <c r="D357" s="146"/>
      <c r="E357" s="146"/>
      <c r="F357" s="146"/>
      <c r="G357" s="146"/>
      <c r="H357" s="146"/>
      <c r="I357" s="146"/>
      <c r="J357" s="146"/>
      <c r="K357" s="146"/>
      <c r="L357" s="146"/>
      <c r="M357" s="146"/>
      <c r="N357" s="150"/>
      <c r="O357" s="201"/>
      <c r="P357" s="201"/>
      <c r="Q357" s="201"/>
      <c r="R357" s="201"/>
      <c r="S357" s="206"/>
      <c r="T357" s="201"/>
      <c r="U357" s="146"/>
      <c r="V357" s="146"/>
      <c r="W357" s="146"/>
      <c r="X357" s="146"/>
      <c r="Y357" s="146"/>
      <c r="Z357" s="146"/>
      <c r="AA357" s="146"/>
      <c r="AB357" s="146"/>
      <c r="AC357" s="146"/>
    </row>
    <row r="358">
      <c r="A358" s="146"/>
      <c r="B358" s="146"/>
      <c r="C358" s="146"/>
      <c r="D358" s="146"/>
      <c r="E358" s="146"/>
      <c r="F358" s="146"/>
      <c r="G358" s="146"/>
      <c r="H358" s="146"/>
      <c r="I358" s="146"/>
      <c r="J358" s="146"/>
      <c r="K358" s="146"/>
      <c r="L358" s="146"/>
      <c r="M358" s="146"/>
      <c r="N358" s="150"/>
      <c r="O358" s="203" t="s">
        <v>254</v>
      </c>
      <c r="P358" s="201"/>
      <c r="Q358" s="211"/>
      <c r="R358" s="207"/>
      <c r="S358" s="201"/>
      <c r="T358" s="201"/>
      <c r="U358" s="146"/>
      <c r="V358" s="146"/>
      <c r="W358" s="146"/>
      <c r="X358" s="146"/>
      <c r="Y358" s="146"/>
      <c r="Z358" s="146"/>
      <c r="AA358" s="146"/>
      <c r="AB358" s="146"/>
      <c r="AC358" s="146"/>
    </row>
    <row r="359">
      <c r="A359" s="146"/>
      <c r="B359" s="146"/>
      <c r="C359" s="146"/>
      <c r="D359" s="146"/>
      <c r="E359" s="146"/>
      <c r="F359" s="146"/>
      <c r="G359" s="146"/>
      <c r="H359" s="146"/>
      <c r="I359" s="146"/>
      <c r="J359" s="146"/>
      <c r="K359" s="146"/>
      <c r="L359" s="146"/>
      <c r="M359" s="146"/>
      <c r="N359" s="150"/>
      <c r="O359" s="201"/>
      <c r="P359" s="201"/>
      <c r="Q359" s="202"/>
      <c r="R359" s="201"/>
      <c r="S359" s="201"/>
      <c r="T359" s="201"/>
      <c r="U359" s="146"/>
      <c r="V359" s="146"/>
      <c r="W359" s="146"/>
      <c r="X359" s="146"/>
      <c r="Y359" s="146"/>
      <c r="Z359" s="146"/>
      <c r="AA359" s="146"/>
      <c r="AB359" s="146"/>
      <c r="AC359" s="146"/>
    </row>
    <row r="360">
      <c r="A360" s="146"/>
      <c r="B360" s="146"/>
      <c r="C360" s="146"/>
      <c r="D360" s="146"/>
      <c r="E360" s="146"/>
      <c r="F360" s="146"/>
      <c r="G360" s="146"/>
      <c r="H360" s="146"/>
      <c r="I360" s="146"/>
      <c r="J360" s="146"/>
      <c r="K360" s="146"/>
      <c r="L360" s="146"/>
      <c r="M360" s="146"/>
      <c r="N360" s="150"/>
      <c r="O360" s="201"/>
      <c r="P360" s="204"/>
      <c r="Q360" s="215" t="s">
        <v>255</v>
      </c>
      <c r="R360" s="207"/>
      <c r="S360" s="201"/>
      <c r="T360" s="201"/>
      <c r="U360" s="146"/>
      <c r="V360" s="146"/>
      <c r="W360" s="146"/>
      <c r="X360" s="146"/>
      <c r="Y360" s="146"/>
      <c r="Z360" s="146"/>
      <c r="AA360" s="146"/>
      <c r="AB360" s="146"/>
      <c r="AC360" s="146"/>
    </row>
    <row r="361">
      <c r="A361" s="146"/>
      <c r="B361" s="146"/>
      <c r="C361" s="146"/>
      <c r="D361" s="146"/>
      <c r="E361" s="146"/>
      <c r="F361" s="146"/>
      <c r="G361" s="146"/>
      <c r="H361" s="146"/>
      <c r="I361" s="146"/>
      <c r="J361" s="146"/>
      <c r="K361" s="146"/>
      <c r="L361" s="146"/>
      <c r="M361" s="146"/>
      <c r="N361" s="146"/>
      <c r="O361" s="201"/>
      <c r="P361" s="201"/>
      <c r="Q361" s="213"/>
      <c r="R361" s="201"/>
      <c r="S361" s="201"/>
      <c r="T361" s="201"/>
      <c r="U361" s="146"/>
      <c r="V361" s="146"/>
      <c r="W361" s="146"/>
      <c r="X361" s="146"/>
      <c r="Y361" s="146"/>
      <c r="Z361" s="146"/>
      <c r="AA361" s="146"/>
      <c r="AB361" s="146"/>
      <c r="AC361" s="146"/>
    </row>
    <row r="362">
      <c r="A362" s="146"/>
      <c r="B362" s="146"/>
      <c r="C362" s="146"/>
      <c r="D362" s="146"/>
      <c r="E362" s="146"/>
      <c r="F362" s="146"/>
      <c r="G362" s="146"/>
      <c r="H362" s="146"/>
      <c r="I362" s="146"/>
      <c r="J362" s="146"/>
      <c r="K362" s="146"/>
      <c r="L362" s="146"/>
      <c r="M362" s="146"/>
      <c r="N362" s="146"/>
      <c r="U362" s="146"/>
      <c r="V362" s="146"/>
      <c r="W362" s="146"/>
      <c r="X362" s="146"/>
      <c r="Y362" s="146"/>
      <c r="Z362" s="146"/>
      <c r="AA362" s="146"/>
      <c r="AB362" s="146"/>
      <c r="AC362" s="146"/>
    </row>
    <row r="363">
      <c r="A363" s="146"/>
      <c r="B363" s="149"/>
      <c r="C363" s="146"/>
      <c r="D363" s="146"/>
      <c r="E363" s="146"/>
      <c r="F363" s="146"/>
      <c r="G363" s="146"/>
      <c r="H363" s="146"/>
      <c r="I363" s="146"/>
      <c r="J363" s="146"/>
      <c r="K363" s="146"/>
      <c r="L363" s="146"/>
      <c r="M363" s="146"/>
      <c r="N363" s="146"/>
      <c r="O363" s="201"/>
      <c r="P363" s="201"/>
      <c r="Q363" s="201"/>
      <c r="R363" s="201"/>
      <c r="S363" s="201"/>
      <c r="T363" s="201"/>
      <c r="U363" s="146"/>
      <c r="V363" s="146"/>
      <c r="W363" s="146"/>
      <c r="X363" s="146"/>
      <c r="Y363" s="146"/>
      <c r="Z363" s="146"/>
      <c r="AA363" s="146"/>
      <c r="AB363" s="146"/>
      <c r="AC363" s="146"/>
    </row>
    <row r="364">
      <c r="A364" s="146"/>
      <c r="B364" s="146"/>
      <c r="C364" s="146"/>
      <c r="D364" s="146"/>
      <c r="E364" s="146"/>
      <c r="F364" s="146"/>
      <c r="G364" s="146"/>
      <c r="H364" s="146"/>
      <c r="I364" s="146"/>
      <c r="J364" s="146"/>
      <c r="K364" s="146"/>
      <c r="L364" s="146"/>
      <c r="M364" s="146"/>
      <c r="N364" s="146"/>
      <c r="O364" s="214" t="s">
        <v>256</v>
      </c>
      <c r="P364" s="201"/>
      <c r="Q364" s="216" t="s">
        <v>257</v>
      </c>
      <c r="R364" s="201"/>
      <c r="S364" s="201"/>
      <c r="T364" s="201"/>
      <c r="U364" s="146"/>
      <c r="V364" s="146"/>
      <c r="W364" s="146"/>
      <c r="X364" s="146"/>
      <c r="Y364" s="146"/>
      <c r="Z364" s="146"/>
      <c r="AA364" s="146"/>
      <c r="AB364" s="146"/>
      <c r="AC364" s="146"/>
    </row>
    <row r="365">
      <c r="A365" s="146"/>
      <c r="B365" s="146"/>
      <c r="C365" s="146"/>
      <c r="D365" s="146"/>
      <c r="E365" s="146"/>
      <c r="F365" s="146"/>
      <c r="G365" s="146"/>
      <c r="H365" s="146"/>
      <c r="I365" s="146"/>
      <c r="J365" s="146"/>
      <c r="K365" s="146"/>
      <c r="L365" s="146"/>
      <c r="M365" s="146"/>
      <c r="N365" s="146"/>
      <c r="O365" s="201"/>
      <c r="P365" s="201"/>
      <c r="Q365" s="201"/>
      <c r="R365" s="201"/>
      <c r="S365" s="201"/>
      <c r="T365" s="201"/>
      <c r="U365" s="146"/>
      <c r="V365" s="146"/>
      <c r="W365" s="146"/>
      <c r="X365" s="146"/>
      <c r="Y365" s="146"/>
      <c r="Z365" s="146"/>
      <c r="AA365" s="146"/>
      <c r="AB365" s="146"/>
      <c r="AC365" s="146"/>
    </row>
    <row r="366">
      <c r="A366" s="146"/>
      <c r="B366" s="146"/>
      <c r="C366" s="146"/>
      <c r="D366" s="146"/>
      <c r="E366" s="146"/>
      <c r="F366" s="146"/>
      <c r="G366" s="146"/>
      <c r="H366" s="146"/>
      <c r="I366" s="146"/>
      <c r="J366" s="146"/>
      <c r="K366" s="146"/>
      <c r="L366" s="146"/>
      <c r="M366" s="146"/>
      <c r="N366" s="146"/>
      <c r="O366" s="217" t="s">
        <v>258</v>
      </c>
      <c r="P366" s="217"/>
      <c r="Q366" s="201"/>
      <c r="R366" s="201"/>
      <c r="S366" s="201"/>
      <c r="T366" s="201"/>
      <c r="U366" s="146"/>
      <c r="V366" s="146"/>
      <c r="W366" s="146"/>
      <c r="X366" s="146"/>
      <c r="Y366" s="146"/>
      <c r="Z366" s="146"/>
      <c r="AA366" s="146"/>
      <c r="AB366" s="146"/>
      <c r="AC366" s="146"/>
    </row>
    <row r="367">
      <c r="A367" s="146"/>
      <c r="B367" s="146"/>
      <c r="C367" s="146"/>
      <c r="D367" s="146"/>
      <c r="E367" s="146"/>
      <c r="F367" s="146"/>
      <c r="G367" s="146"/>
      <c r="H367" s="146"/>
      <c r="I367" s="146"/>
      <c r="J367" s="146"/>
      <c r="K367" s="146"/>
      <c r="L367" s="146"/>
      <c r="M367" s="146"/>
      <c r="N367" s="146"/>
      <c r="O367" s="217" t="s">
        <v>259</v>
      </c>
      <c r="P367" s="201"/>
      <c r="Q367" s="201"/>
      <c r="R367" s="201"/>
      <c r="S367" s="201"/>
      <c r="T367" s="201"/>
      <c r="U367" s="146"/>
      <c r="V367" s="146"/>
      <c r="W367" s="146"/>
      <c r="X367" s="146"/>
      <c r="Y367" s="146"/>
      <c r="Z367" s="146"/>
      <c r="AA367" s="146"/>
      <c r="AB367" s="146"/>
      <c r="AC367" s="146"/>
    </row>
    <row r="368">
      <c r="A368" s="146"/>
      <c r="B368" s="146"/>
      <c r="C368" s="146"/>
      <c r="D368" s="146"/>
      <c r="E368" s="146"/>
      <c r="F368" s="146"/>
      <c r="G368" s="146"/>
      <c r="H368" s="146"/>
      <c r="I368" s="146"/>
      <c r="J368" s="146"/>
      <c r="K368" s="146"/>
      <c r="L368" s="146"/>
      <c r="M368" s="146"/>
      <c r="N368" s="146"/>
      <c r="O368" s="217" t="s">
        <v>260</v>
      </c>
      <c r="P368" s="201"/>
      <c r="Q368" s="201"/>
      <c r="R368" s="201"/>
      <c r="S368" s="201"/>
      <c r="T368" s="201"/>
      <c r="U368" s="146"/>
      <c r="V368" s="146"/>
      <c r="W368" s="146"/>
      <c r="X368" s="146"/>
      <c r="Y368" s="146"/>
      <c r="Z368" s="146"/>
      <c r="AA368" s="146"/>
      <c r="AB368" s="146"/>
      <c r="AC368" s="146"/>
    </row>
    <row r="369">
      <c r="A369" s="146"/>
      <c r="B369" s="146"/>
      <c r="C369" s="146"/>
      <c r="D369" s="146"/>
      <c r="E369" s="146"/>
      <c r="F369" s="146"/>
      <c r="G369" s="146"/>
      <c r="H369" s="146"/>
      <c r="I369" s="146"/>
      <c r="J369" s="146"/>
      <c r="K369" s="146"/>
      <c r="L369" s="146"/>
      <c r="M369" s="146"/>
      <c r="N369" s="146"/>
      <c r="O369" s="201"/>
      <c r="P369" s="201"/>
      <c r="Q369" s="201"/>
      <c r="R369" s="201"/>
      <c r="S369" s="217"/>
      <c r="T369" s="201"/>
      <c r="U369" s="146"/>
      <c r="V369" s="146"/>
      <c r="W369" s="146"/>
      <c r="X369" s="146"/>
      <c r="Y369" s="146"/>
      <c r="Z369" s="146"/>
      <c r="AA369" s="146"/>
      <c r="AB369" s="146"/>
      <c r="AC369" s="146"/>
    </row>
    <row r="370">
      <c r="A370" s="146"/>
      <c r="B370" s="146"/>
      <c r="C370" s="146"/>
      <c r="D370" s="146"/>
      <c r="E370" s="146"/>
      <c r="F370" s="146"/>
      <c r="G370" s="146"/>
      <c r="H370" s="146"/>
      <c r="I370" s="146"/>
      <c r="J370" s="146"/>
      <c r="K370" s="146"/>
      <c r="L370" s="146"/>
      <c r="M370" s="146"/>
      <c r="N370" s="146"/>
      <c r="O370" s="146"/>
      <c r="P370" s="146"/>
      <c r="Q370" s="146"/>
      <c r="R370" s="146"/>
      <c r="S370" s="146"/>
      <c r="T370" s="146"/>
      <c r="U370" s="146"/>
      <c r="V370" s="146"/>
      <c r="W370" s="146"/>
      <c r="X370" s="146"/>
      <c r="Y370" s="146"/>
      <c r="Z370" s="146"/>
      <c r="AA370" s="146"/>
      <c r="AB370" s="146"/>
      <c r="AC370" s="146"/>
    </row>
    <row r="371">
      <c r="A371" s="146"/>
      <c r="B371" s="146"/>
      <c r="C371" s="146"/>
      <c r="D371" s="146"/>
      <c r="E371" s="146"/>
      <c r="F371" s="146"/>
      <c r="G371" s="146"/>
      <c r="H371" s="146"/>
      <c r="I371" s="146"/>
      <c r="J371" s="146"/>
      <c r="K371" s="146"/>
      <c r="L371" s="146"/>
      <c r="M371" s="146"/>
      <c r="N371" s="146"/>
      <c r="O371" s="146"/>
      <c r="P371" s="146"/>
      <c r="Q371" s="146"/>
      <c r="R371" s="146"/>
      <c r="S371" s="146"/>
      <c r="T371" s="146"/>
      <c r="U371" s="146"/>
      <c r="V371" s="146"/>
      <c r="W371" s="146"/>
      <c r="X371" s="146"/>
      <c r="Y371" s="146"/>
      <c r="Z371" s="146"/>
      <c r="AA371" s="146"/>
      <c r="AB371" s="146"/>
      <c r="AC371" s="146"/>
    </row>
    <row r="372">
      <c r="A372" s="146"/>
      <c r="B372" s="218" t="s">
        <v>261</v>
      </c>
      <c r="C372" s="146"/>
      <c r="D372" s="146"/>
      <c r="E372" s="146"/>
      <c r="F372" s="146"/>
      <c r="G372" s="146"/>
      <c r="H372" s="146"/>
      <c r="I372" s="146"/>
      <c r="J372" s="146"/>
      <c r="K372" s="146"/>
      <c r="L372" s="146"/>
      <c r="M372" s="146"/>
      <c r="N372" s="148"/>
      <c r="O372" s="146"/>
      <c r="P372" s="146"/>
      <c r="Q372" s="146"/>
      <c r="R372" s="146"/>
      <c r="S372" s="146"/>
      <c r="T372" s="146"/>
      <c r="U372" s="146"/>
      <c r="V372" s="146"/>
      <c r="W372" s="146"/>
      <c r="X372" s="146"/>
      <c r="Y372" s="146"/>
      <c r="Z372" s="146"/>
      <c r="AA372" s="146"/>
      <c r="AB372" s="146"/>
      <c r="AC372" s="146"/>
    </row>
    <row r="373">
      <c r="A373" s="146"/>
      <c r="B373" s="149" t="s">
        <v>262</v>
      </c>
      <c r="C373" s="146"/>
      <c r="D373" s="146"/>
      <c r="E373" s="146"/>
      <c r="F373" s="146"/>
      <c r="G373" s="146"/>
      <c r="H373" s="146"/>
      <c r="I373" s="146"/>
      <c r="J373" s="146"/>
      <c r="K373" s="146"/>
      <c r="L373" s="146"/>
      <c r="M373" s="150"/>
      <c r="N373" s="219"/>
      <c r="O373" s="158"/>
      <c r="P373" s="146"/>
      <c r="Q373" s="146"/>
      <c r="R373" s="146"/>
      <c r="S373" s="146"/>
      <c r="T373" s="146"/>
      <c r="U373" s="146"/>
      <c r="V373" s="146"/>
      <c r="W373" s="146"/>
      <c r="X373" s="146"/>
      <c r="Y373" s="146"/>
      <c r="Z373" s="146"/>
      <c r="AA373" s="146"/>
      <c r="AB373" s="146"/>
      <c r="AC373" s="146"/>
    </row>
    <row r="374">
      <c r="A374" s="146"/>
      <c r="B374" s="149" t="s">
        <v>263</v>
      </c>
      <c r="C374" s="146"/>
      <c r="D374" s="146"/>
      <c r="E374" s="146"/>
      <c r="F374" s="146"/>
      <c r="G374" s="146"/>
      <c r="H374" s="146"/>
      <c r="I374" s="146"/>
      <c r="J374" s="146"/>
      <c r="K374" s="146"/>
      <c r="L374" s="146"/>
      <c r="M374" s="150"/>
      <c r="N374" s="220" t="s">
        <v>264</v>
      </c>
      <c r="O374" s="158"/>
      <c r="P374" s="146"/>
      <c r="Q374" s="146"/>
      <c r="R374" s="146"/>
      <c r="S374" s="146"/>
      <c r="T374" s="146"/>
      <c r="U374" s="146"/>
      <c r="V374" s="146"/>
      <c r="W374" s="146"/>
      <c r="X374" s="146"/>
      <c r="Y374" s="146"/>
      <c r="Z374" s="146"/>
      <c r="AA374" s="146"/>
      <c r="AB374" s="146"/>
      <c r="AC374" s="146"/>
    </row>
    <row r="375">
      <c r="A375" s="146"/>
      <c r="B375" s="149" t="s">
        <v>265</v>
      </c>
      <c r="C375" s="146"/>
      <c r="D375" s="146"/>
      <c r="E375" s="146"/>
      <c r="F375" s="146"/>
      <c r="G375" s="146"/>
      <c r="H375" s="146"/>
      <c r="I375" s="146"/>
      <c r="J375" s="146"/>
      <c r="K375" s="146"/>
      <c r="L375" s="146"/>
      <c r="M375" s="150"/>
      <c r="N375" s="219"/>
      <c r="O375" s="152"/>
      <c r="P375" s="148"/>
      <c r="Q375" s="148"/>
      <c r="R375" s="146"/>
      <c r="S375" s="146"/>
      <c r="T375" s="146"/>
      <c r="U375" s="146"/>
      <c r="V375" s="146"/>
      <c r="W375" s="146"/>
      <c r="X375" s="146"/>
      <c r="Y375" s="146"/>
      <c r="Z375" s="146"/>
      <c r="AA375" s="146"/>
      <c r="AB375" s="146"/>
      <c r="AC375" s="146"/>
    </row>
    <row r="376">
      <c r="A376" s="146"/>
      <c r="B376" s="146"/>
      <c r="C376" s="146"/>
      <c r="D376" s="146"/>
      <c r="E376" s="146"/>
      <c r="F376" s="146"/>
      <c r="G376" s="146"/>
      <c r="H376" s="146"/>
      <c r="I376" s="146"/>
      <c r="J376" s="146"/>
      <c r="K376" s="146"/>
      <c r="L376" s="146"/>
      <c r="M376" s="146"/>
      <c r="N376" s="221"/>
      <c r="O376" s="222"/>
      <c r="P376" s="222"/>
      <c r="Q376" s="222"/>
      <c r="R376" s="158"/>
      <c r="S376" s="146"/>
      <c r="T376" s="146"/>
      <c r="U376" s="146"/>
      <c r="V376" s="146"/>
      <c r="W376" s="146"/>
      <c r="X376" s="146"/>
      <c r="Y376" s="146"/>
      <c r="Z376" s="146"/>
      <c r="AA376" s="146"/>
      <c r="AB376" s="146"/>
      <c r="AC376" s="146"/>
    </row>
    <row r="377">
      <c r="A377" s="146"/>
      <c r="B377" s="146"/>
      <c r="C377" s="146"/>
      <c r="D377" s="146"/>
      <c r="E377" s="146"/>
      <c r="F377" s="146"/>
      <c r="G377" s="146"/>
      <c r="H377" s="146"/>
      <c r="I377" s="146"/>
      <c r="J377" s="146"/>
      <c r="K377" s="146"/>
      <c r="L377" s="146"/>
      <c r="M377" s="146"/>
      <c r="N377" s="223" t="s">
        <v>266</v>
      </c>
      <c r="O377" s="224" t="s">
        <v>267</v>
      </c>
      <c r="P377" s="222"/>
      <c r="Q377" s="222"/>
      <c r="R377" s="158"/>
      <c r="S377" s="225" t="s">
        <v>268</v>
      </c>
      <c r="T377" s="146"/>
      <c r="U377" s="146"/>
      <c r="V377" s="146"/>
      <c r="W377" s="146"/>
      <c r="X377" s="146"/>
      <c r="Y377" s="146"/>
      <c r="Z377" s="146"/>
      <c r="AA377" s="146"/>
      <c r="AB377" s="146"/>
      <c r="AC377" s="146"/>
    </row>
    <row r="378">
      <c r="A378" s="146"/>
      <c r="B378" s="146"/>
      <c r="C378" s="146"/>
      <c r="D378" s="146"/>
      <c r="E378" s="146"/>
      <c r="F378" s="146"/>
      <c r="G378" s="146"/>
      <c r="H378" s="146"/>
      <c r="I378" s="146"/>
      <c r="J378" s="146"/>
      <c r="K378" s="146"/>
      <c r="L378" s="146"/>
      <c r="M378" s="146"/>
      <c r="N378" s="150"/>
      <c r="O378" s="222"/>
      <c r="P378" s="222"/>
      <c r="Q378" s="222"/>
      <c r="R378" s="158"/>
      <c r="S378" s="146"/>
      <c r="T378" s="146"/>
      <c r="U378" s="146"/>
      <c r="V378" s="146"/>
      <c r="W378" s="146"/>
      <c r="X378" s="146"/>
      <c r="Y378" s="146"/>
      <c r="Z378" s="146"/>
      <c r="AA378" s="146"/>
      <c r="AB378" s="146"/>
      <c r="AC378" s="146"/>
    </row>
    <row r="379">
      <c r="A379" s="146"/>
      <c r="B379" s="146"/>
      <c r="C379" s="146"/>
      <c r="D379" s="146"/>
      <c r="E379" s="146"/>
      <c r="F379" s="146"/>
      <c r="G379" s="146"/>
      <c r="H379" s="146"/>
      <c r="I379" s="146"/>
      <c r="J379" s="146"/>
      <c r="K379" s="146"/>
      <c r="L379" s="146"/>
      <c r="M379" s="146"/>
      <c r="N379" s="146"/>
      <c r="O379" s="166"/>
      <c r="P379" s="166"/>
      <c r="Q379" s="166"/>
      <c r="R379" s="146"/>
      <c r="S379" s="146"/>
      <c r="T379" s="146"/>
      <c r="U379" s="146"/>
      <c r="V379" s="146"/>
      <c r="W379" s="146"/>
      <c r="X379" s="146"/>
      <c r="Y379" s="146"/>
      <c r="Z379" s="146"/>
      <c r="AA379" s="146"/>
      <c r="AB379" s="146"/>
      <c r="AC379" s="146"/>
    </row>
    <row r="380">
      <c r="A380" s="146"/>
      <c r="B380" s="146"/>
      <c r="C380" s="146"/>
      <c r="D380" s="146"/>
      <c r="E380" s="146"/>
      <c r="F380" s="146"/>
      <c r="G380" s="146"/>
      <c r="H380" s="146"/>
      <c r="I380" s="146"/>
      <c r="J380" s="146"/>
      <c r="K380" s="146"/>
      <c r="L380" s="146"/>
      <c r="M380" s="146"/>
      <c r="N380" s="146"/>
      <c r="O380" s="146"/>
      <c r="P380" s="146"/>
      <c r="Q380" s="146"/>
      <c r="R380" s="146"/>
      <c r="S380" s="146"/>
      <c r="T380" s="146"/>
      <c r="U380" s="146"/>
      <c r="V380" s="146"/>
      <c r="W380" s="146"/>
      <c r="X380" s="146"/>
      <c r="Y380" s="146"/>
      <c r="Z380" s="146"/>
      <c r="AA380" s="146"/>
      <c r="AB380" s="146"/>
      <c r="AC380" s="146"/>
    </row>
    <row r="381">
      <c r="A381" s="146"/>
      <c r="B381" s="146"/>
      <c r="C381" s="146"/>
      <c r="D381" s="146"/>
      <c r="E381" s="146"/>
      <c r="F381" s="146"/>
      <c r="G381" s="146"/>
      <c r="H381" s="146"/>
      <c r="I381" s="146"/>
      <c r="J381" s="146"/>
      <c r="K381" s="146"/>
      <c r="L381" s="146"/>
      <c r="M381" s="146"/>
      <c r="N381" s="146"/>
      <c r="O381" s="149" t="s">
        <v>198</v>
      </c>
      <c r="P381" s="226" t="s">
        <v>269</v>
      </c>
      <c r="Q381" s="146"/>
      <c r="R381" s="146"/>
      <c r="S381" s="146"/>
      <c r="T381" s="146"/>
      <c r="U381" s="146"/>
      <c r="V381" s="146"/>
      <c r="W381" s="146"/>
      <c r="X381" s="146"/>
      <c r="Y381" s="146"/>
      <c r="Z381" s="146"/>
      <c r="AA381" s="146"/>
      <c r="AB381" s="146"/>
      <c r="AC381" s="146"/>
    </row>
    <row r="382">
      <c r="A382" s="146"/>
      <c r="B382" s="146"/>
      <c r="C382" s="146"/>
      <c r="D382" s="146"/>
      <c r="E382" s="146"/>
      <c r="F382" s="146"/>
      <c r="G382" s="146"/>
      <c r="H382" s="146"/>
      <c r="I382" s="146"/>
      <c r="J382" s="146"/>
      <c r="K382" s="146"/>
      <c r="L382" s="146"/>
      <c r="M382" s="146"/>
      <c r="N382" s="227" t="s">
        <v>270</v>
      </c>
      <c r="O382" s="149" t="s">
        <v>271</v>
      </c>
      <c r="P382" s="226" t="s">
        <v>272</v>
      </c>
      <c r="Q382" s="146"/>
      <c r="R382" s="146"/>
      <c r="S382" s="146"/>
      <c r="T382" s="146"/>
      <c r="U382" s="146"/>
      <c r="V382" s="146"/>
      <c r="W382" s="146"/>
      <c r="X382" s="146"/>
      <c r="Y382" s="146"/>
      <c r="Z382" s="146"/>
      <c r="AA382" s="146"/>
      <c r="AB382" s="146"/>
      <c r="AC382" s="146"/>
    </row>
    <row r="383">
      <c r="A383" s="146"/>
      <c r="B383" s="146"/>
      <c r="C383" s="146"/>
      <c r="D383" s="146"/>
      <c r="E383" s="146"/>
      <c r="F383" s="146"/>
      <c r="G383" s="146"/>
      <c r="H383" s="146"/>
      <c r="I383" s="146"/>
      <c r="J383" s="146"/>
      <c r="K383" s="146"/>
      <c r="L383" s="146"/>
      <c r="M383" s="146"/>
      <c r="N383" s="146"/>
      <c r="O383" s="149" t="s">
        <v>205</v>
      </c>
      <c r="P383" s="228" t="s">
        <v>273</v>
      </c>
      <c r="Q383" s="146"/>
      <c r="R383" s="146"/>
      <c r="S383" s="146"/>
      <c r="T383" s="146"/>
      <c r="U383" s="146"/>
      <c r="V383" s="146"/>
      <c r="W383" s="146"/>
      <c r="X383" s="146"/>
      <c r="Y383" s="146"/>
      <c r="Z383" s="146"/>
      <c r="AA383" s="146"/>
      <c r="AB383" s="146"/>
      <c r="AC383" s="146"/>
    </row>
    <row r="384">
      <c r="A384" s="146"/>
      <c r="B384" s="146"/>
      <c r="C384" s="146"/>
      <c r="D384" s="146"/>
      <c r="E384" s="146"/>
      <c r="F384" s="146"/>
      <c r="G384" s="146"/>
      <c r="H384" s="146"/>
      <c r="I384" s="146"/>
      <c r="J384" s="146"/>
      <c r="K384" s="146"/>
      <c r="L384" s="146"/>
      <c r="M384" s="146"/>
      <c r="N384" s="229" t="s">
        <v>274</v>
      </c>
      <c r="O384" s="149" t="s">
        <v>275</v>
      </c>
      <c r="P384" s="226" t="s">
        <v>276</v>
      </c>
      <c r="Q384" s="146"/>
      <c r="R384" s="146"/>
      <c r="S384" s="146"/>
      <c r="T384" s="146"/>
      <c r="U384" s="146"/>
      <c r="V384" s="146"/>
      <c r="W384" s="146"/>
      <c r="X384" s="146"/>
      <c r="Y384" s="146"/>
      <c r="Z384" s="146"/>
      <c r="AA384" s="146"/>
      <c r="AB384" s="146"/>
      <c r="AC384" s="146"/>
    </row>
    <row r="385">
      <c r="A385" s="146"/>
      <c r="B385" s="146"/>
      <c r="C385" s="146"/>
      <c r="D385" s="146"/>
      <c r="E385" s="146"/>
      <c r="F385" s="146"/>
      <c r="G385" s="146"/>
      <c r="H385" s="146"/>
      <c r="I385" s="146"/>
      <c r="J385" s="146"/>
      <c r="K385" s="146"/>
      <c r="L385" s="146"/>
      <c r="M385" s="146"/>
      <c r="N385" s="230" t="s">
        <v>272</v>
      </c>
      <c r="O385" s="149" t="s">
        <v>277</v>
      </c>
      <c r="P385" s="226" t="s">
        <v>278</v>
      </c>
      <c r="Q385" s="146"/>
      <c r="R385" s="146"/>
      <c r="S385" s="146"/>
      <c r="T385" s="146"/>
      <c r="U385" s="146"/>
      <c r="V385" s="146"/>
      <c r="W385" s="146"/>
      <c r="X385" s="146"/>
      <c r="Y385" s="146"/>
      <c r="Z385" s="146"/>
      <c r="AA385" s="146"/>
      <c r="AB385" s="146"/>
      <c r="AC385" s="146"/>
    </row>
    <row r="386">
      <c r="A386" s="146"/>
      <c r="B386" s="146"/>
      <c r="C386" s="146"/>
      <c r="D386" s="146"/>
      <c r="E386" s="146"/>
      <c r="F386" s="146"/>
      <c r="G386" s="146"/>
      <c r="H386" s="146"/>
      <c r="I386" s="146"/>
      <c r="J386" s="146"/>
      <c r="K386" s="146"/>
      <c r="L386" s="146"/>
      <c r="M386" s="146"/>
      <c r="N386" s="146"/>
      <c r="O386" s="149" t="s">
        <v>279</v>
      </c>
      <c r="P386" s="226" t="s">
        <v>272</v>
      </c>
      <c r="Q386" s="146"/>
      <c r="R386" s="146"/>
      <c r="S386" s="146"/>
      <c r="T386" s="146"/>
      <c r="U386" s="146"/>
      <c r="V386" s="146"/>
      <c r="W386" s="146"/>
      <c r="X386" s="146"/>
      <c r="Y386" s="146"/>
      <c r="Z386" s="146"/>
      <c r="AA386" s="146"/>
      <c r="AB386" s="146"/>
      <c r="AC386" s="146"/>
    </row>
    <row r="387">
      <c r="A387" s="146"/>
      <c r="B387" s="146"/>
      <c r="C387" s="146"/>
      <c r="D387" s="146"/>
      <c r="E387" s="146"/>
      <c r="F387" s="146"/>
      <c r="G387" s="146"/>
      <c r="H387" s="146"/>
      <c r="I387" s="146"/>
      <c r="J387" s="146"/>
      <c r="K387" s="146"/>
      <c r="L387" s="146"/>
      <c r="M387" s="146"/>
      <c r="N387" s="146"/>
      <c r="O387" s="146"/>
      <c r="P387" s="146"/>
      <c r="Q387" s="146"/>
      <c r="R387" s="146"/>
      <c r="S387" s="146"/>
      <c r="T387" s="146"/>
      <c r="U387" s="146"/>
      <c r="V387" s="146"/>
      <c r="W387" s="146"/>
      <c r="X387" s="146"/>
      <c r="Y387" s="146"/>
      <c r="Z387" s="146"/>
      <c r="AA387" s="146"/>
      <c r="AB387" s="146"/>
      <c r="AC387" s="146"/>
    </row>
    <row r="388">
      <c r="A388" s="146"/>
      <c r="B388" s="146"/>
      <c r="C388" s="146"/>
      <c r="D388" s="146"/>
      <c r="E388" s="146"/>
      <c r="F388" s="146"/>
      <c r="G388" s="146"/>
      <c r="H388" s="146"/>
      <c r="I388" s="146"/>
      <c r="J388" s="146"/>
      <c r="K388" s="146"/>
      <c r="L388" s="146"/>
      <c r="M388" s="146"/>
      <c r="N388" s="146"/>
      <c r="O388" s="146"/>
      <c r="P388" s="146"/>
      <c r="Q388" s="146"/>
      <c r="R388" s="146"/>
      <c r="S388" s="146"/>
      <c r="T388" s="146"/>
      <c r="U388" s="146"/>
      <c r="V388" s="146"/>
      <c r="W388" s="146"/>
      <c r="X388" s="146"/>
      <c r="Y388" s="146"/>
      <c r="Z388" s="146"/>
      <c r="AA388" s="146"/>
      <c r="AB388" s="146"/>
      <c r="AC388" s="146"/>
    </row>
    <row r="389">
      <c r="A389" s="146"/>
      <c r="B389" s="146"/>
      <c r="C389" s="146"/>
      <c r="D389" s="146"/>
      <c r="E389" s="146"/>
      <c r="F389" s="146"/>
      <c r="G389" s="146"/>
      <c r="H389" s="146"/>
      <c r="I389" s="146"/>
      <c r="J389" s="146"/>
      <c r="K389" s="146"/>
      <c r="L389" s="146"/>
      <c r="M389" s="146"/>
      <c r="N389" s="146"/>
      <c r="O389" s="146"/>
      <c r="P389" s="146"/>
      <c r="Q389" s="146"/>
      <c r="R389" s="146"/>
      <c r="S389" s="146"/>
      <c r="T389" s="146"/>
      <c r="U389" s="146"/>
      <c r="V389" s="146"/>
      <c r="W389" s="146"/>
      <c r="X389" s="146"/>
      <c r="Y389" s="146"/>
      <c r="Z389" s="146"/>
      <c r="AA389" s="146"/>
      <c r="AB389" s="146"/>
      <c r="AC389" s="146"/>
    </row>
    <row r="390">
      <c r="A390" s="146"/>
      <c r="B390" s="146"/>
      <c r="C390" s="146"/>
      <c r="D390" s="146"/>
      <c r="E390" s="146"/>
      <c r="F390" s="146"/>
      <c r="G390" s="146"/>
      <c r="H390" s="146"/>
      <c r="I390" s="146"/>
      <c r="J390" s="146"/>
      <c r="K390" s="146"/>
      <c r="L390" s="146"/>
      <c r="M390" s="146"/>
      <c r="N390" s="146"/>
      <c r="O390" s="146"/>
      <c r="P390" s="146"/>
      <c r="Q390" s="146"/>
      <c r="R390" s="146"/>
      <c r="S390" s="146"/>
      <c r="T390" s="146"/>
      <c r="U390" s="146"/>
      <c r="V390" s="146"/>
      <c r="W390" s="146"/>
      <c r="X390" s="146"/>
      <c r="Y390" s="146"/>
      <c r="Z390" s="146"/>
      <c r="AA390" s="146"/>
      <c r="AB390" s="146"/>
      <c r="AC390" s="146"/>
    </row>
    <row r="391">
      <c r="A391" s="146"/>
      <c r="B391" s="146"/>
      <c r="C391" s="146"/>
      <c r="D391" s="146"/>
      <c r="E391" s="146"/>
      <c r="F391" s="146"/>
      <c r="G391" s="146"/>
      <c r="H391" s="146"/>
      <c r="I391" s="146"/>
      <c r="J391" s="146"/>
      <c r="K391" s="146"/>
      <c r="L391" s="146"/>
      <c r="M391" s="146"/>
      <c r="N391" s="146"/>
      <c r="O391" s="146"/>
      <c r="P391" s="146"/>
      <c r="Q391" s="146"/>
      <c r="R391" s="146"/>
      <c r="S391" s="146"/>
      <c r="T391" s="146"/>
      <c r="U391" s="146"/>
      <c r="V391" s="146"/>
      <c r="W391" s="146"/>
      <c r="X391" s="146"/>
      <c r="Y391" s="146"/>
      <c r="Z391" s="146"/>
      <c r="AA391" s="146"/>
      <c r="AB391" s="146"/>
      <c r="AC391" s="146"/>
    </row>
    <row r="392">
      <c r="A392" s="146"/>
      <c r="B392" s="146"/>
      <c r="C392" s="146"/>
      <c r="D392" s="146"/>
      <c r="E392" s="146"/>
      <c r="F392" s="146"/>
      <c r="G392" s="146"/>
      <c r="H392" s="146"/>
      <c r="I392" s="146"/>
      <c r="J392" s="146"/>
      <c r="K392" s="146"/>
      <c r="L392" s="146"/>
      <c r="M392" s="146"/>
      <c r="N392" s="146"/>
      <c r="O392" s="146"/>
      <c r="P392" s="146"/>
      <c r="Q392" s="146"/>
      <c r="R392" s="146"/>
      <c r="S392" s="146"/>
      <c r="T392" s="146"/>
      <c r="U392" s="146"/>
      <c r="V392" s="146"/>
      <c r="W392" s="146"/>
      <c r="X392" s="146"/>
      <c r="Y392" s="146"/>
      <c r="Z392" s="146"/>
      <c r="AA392" s="146"/>
      <c r="AB392" s="146"/>
      <c r="AC392" s="146"/>
    </row>
    <row r="393">
      <c r="A393" s="146"/>
      <c r="B393" s="146"/>
      <c r="C393" s="146"/>
      <c r="D393" s="146"/>
      <c r="E393" s="146"/>
      <c r="F393" s="146"/>
      <c r="G393" s="146"/>
      <c r="H393" s="146"/>
      <c r="I393" s="146"/>
      <c r="J393" s="146"/>
      <c r="K393" s="146"/>
      <c r="L393" s="146"/>
      <c r="M393" s="146"/>
      <c r="N393" s="146"/>
      <c r="O393" s="146"/>
      <c r="P393" s="146"/>
      <c r="Q393" s="146"/>
      <c r="R393" s="146"/>
      <c r="S393" s="146"/>
      <c r="T393" s="146"/>
      <c r="U393" s="146"/>
      <c r="V393" s="146"/>
      <c r="W393" s="146"/>
      <c r="X393" s="146"/>
      <c r="Y393" s="146"/>
      <c r="Z393" s="146"/>
      <c r="AA393" s="146"/>
      <c r="AB393" s="146"/>
      <c r="AC393" s="146"/>
    </row>
    <row r="394">
      <c r="A394" s="146"/>
      <c r="B394" s="146"/>
      <c r="C394" s="146"/>
      <c r="D394" s="146"/>
      <c r="E394" s="146"/>
      <c r="F394" s="146"/>
      <c r="G394" s="146"/>
      <c r="H394" s="146"/>
      <c r="I394" s="146"/>
      <c r="J394" s="146"/>
      <c r="K394" s="146"/>
      <c r="L394" s="146"/>
      <c r="M394" s="146"/>
      <c r="N394" s="146"/>
      <c r="O394" s="146"/>
      <c r="P394" s="146"/>
      <c r="Q394" s="146"/>
      <c r="R394" s="146"/>
      <c r="S394" s="146"/>
      <c r="T394" s="146"/>
      <c r="U394" s="146"/>
      <c r="V394" s="146"/>
      <c r="W394" s="146"/>
      <c r="X394" s="146"/>
      <c r="Y394" s="146"/>
      <c r="Z394" s="146"/>
      <c r="AA394" s="146"/>
      <c r="AB394" s="146"/>
      <c r="AC394" s="146"/>
    </row>
    <row r="395">
      <c r="A395" s="146"/>
      <c r="B395" s="146"/>
      <c r="C395" s="146"/>
      <c r="D395" s="146"/>
      <c r="E395" s="146"/>
      <c r="F395" s="146"/>
      <c r="G395" s="146"/>
      <c r="H395" s="146"/>
      <c r="I395" s="146"/>
      <c r="J395" s="146"/>
      <c r="K395" s="146"/>
      <c r="L395" s="146"/>
      <c r="M395" s="146"/>
      <c r="N395" s="146"/>
      <c r="O395" s="146"/>
      <c r="P395" s="146"/>
      <c r="Q395" s="146"/>
      <c r="R395" s="146"/>
      <c r="S395" s="146"/>
      <c r="T395" s="146"/>
      <c r="U395" s="146"/>
      <c r="V395" s="146"/>
      <c r="W395" s="146"/>
      <c r="X395" s="146"/>
      <c r="Y395" s="146"/>
      <c r="Z395" s="146"/>
      <c r="AA395" s="146"/>
      <c r="AB395" s="146"/>
      <c r="AC395" s="146"/>
    </row>
    <row r="396">
      <c r="A396" s="146"/>
      <c r="B396" s="146"/>
      <c r="C396" s="146"/>
      <c r="D396" s="146"/>
      <c r="E396" s="146"/>
      <c r="F396" s="146"/>
      <c r="G396" s="146"/>
      <c r="H396" s="146"/>
      <c r="I396" s="146"/>
      <c r="J396" s="146"/>
      <c r="K396" s="146"/>
      <c r="L396" s="146"/>
      <c r="M396" s="146"/>
      <c r="N396" s="146"/>
      <c r="O396" s="146"/>
      <c r="P396" s="146"/>
      <c r="Q396" s="146"/>
      <c r="R396" s="146"/>
      <c r="S396" s="146"/>
      <c r="T396" s="146"/>
      <c r="U396" s="146"/>
      <c r="V396" s="146"/>
      <c r="W396" s="146"/>
      <c r="X396" s="146"/>
      <c r="Y396" s="146"/>
      <c r="Z396" s="146"/>
      <c r="AA396" s="146"/>
      <c r="AB396" s="146"/>
      <c r="AC396" s="146"/>
    </row>
    <row r="397">
      <c r="A397" s="146"/>
      <c r="B397" s="146"/>
      <c r="C397" s="146"/>
      <c r="D397" s="146"/>
      <c r="E397" s="146"/>
      <c r="F397" s="146"/>
      <c r="G397" s="146"/>
      <c r="H397" s="146"/>
      <c r="I397" s="146"/>
      <c r="J397" s="146"/>
      <c r="K397" s="146"/>
      <c r="L397" s="146"/>
      <c r="M397" s="146"/>
      <c r="N397" s="146"/>
      <c r="O397" s="146"/>
      <c r="P397" s="146"/>
      <c r="Q397" s="146"/>
      <c r="R397" s="146"/>
      <c r="S397" s="146"/>
      <c r="T397" s="146"/>
      <c r="U397" s="146"/>
      <c r="V397" s="146"/>
      <c r="W397" s="146"/>
      <c r="X397" s="146"/>
      <c r="Y397" s="146"/>
      <c r="Z397" s="146"/>
      <c r="AA397" s="146"/>
      <c r="AB397" s="146"/>
      <c r="AC397" s="146"/>
    </row>
    <row r="398">
      <c r="A398" s="146"/>
      <c r="B398" s="146"/>
      <c r="C398" s="146"/>
      <c r="D398" s="146"/>
      <c r="E398" s="146"/>
      <c r="F398" s="146"/>
      <c r="G398" s="146"/>
      <c r="H398" s="146"/>
      <c r="I398" s="146"/>
      <c r="J398" s="146"/>
      <c r="K398" s="146"/>
      <c r="L398" s="146"/>
      <c r="M398" s="146"/>
      <c r="N398" s="146"/>
      <c r="O398" s="146"/>
      <c r="P398" s="146"/>
      <c r="Q398" s="146"/>
      <c r="R398" s="146"/>
      <c r="S398" s="146"/>
      <c r="T398" s="146"/>
      <c r="U398" s="146"/>
      <c r="V398" s="146"/>
      <c r="W398" s="146"/>
      <c r="X398" s="146"/>
      <c r="Y398" s="146"/>
      <c r="Z398" s="146"/>
      <c r="AA398" s="146"/>
      <c r="AB398" s="146"/>
      <c r="AC398" s="146"/>
    </row>
    <row r="399">
      <c r="A399" s="146"/>
      <c r="B399" s="146"/>
      <c r="C399" s="146"/>
      <c r="D399" s="146"/>
      <c r="E399" s="146"/>
      <c r="F399" s="146"/>
      <c r="G399" s="146"/>
      <c r="H399" s="146"/>
      <c r="I399" s="146"/>
      <c r="J399" s="146"/>
      <c r="K399" s="146"/>
      <c r="L399" s="146"/>
      <c r="M399" s="146"/>
      <c r="N399" s="146"/>
      <c r="O399" s="146"/>
      <c r="P399" s="146"/>
      <c r="Q399" s="146"/>
      <c r="R399" s="146"/>
      <c r="S399" s="146"/>
      <c r="T399" s="146"/>
      <c r="U399" s="146"/>
      <c r="V399" s="146"/>
      <c r="W399" s="146"/>
      <c r="X399" s="146"/>
      <c r="Y399" s="146"/>
      <c r="Z399" s="146"/>
      <c r="AA399" s="146"/>
      <c r="AB399" s="146"/>
      <c r="AC399" s="146"/>
    </row>
    <row r="400">
      <c r="A400" s="146"/>
      <c r="B400" s="146"/>
      <c r="C400" s="146"/>
      <c r="D400" s="146"/>
      <c r="E400" s="146"/>
      <c r="F400" s="146"/>
      <c r="G400" s="146"/>
      <c r="H400" s="146"/>
      <c r="I400" s="146"/>
      <c r="J400" s="146"/>
      <c r="K400" s="146"/>
      <c r="L400" s="146"/>
      <c r="M400" s="146"/>
      <c r="N400" s="146"/>
      <c r="O400" s="146"/>
      <c r="P400" s="146"/>
      <c r="Q400" s="146"/>
      <c r="R400" s="146"/>
      <c r="S400" s="146"/>
      <c r="T400" s="146"/>
      <c r="U400" s="146"/>
      <c r="V400" s="146"/>
      <c r="W400" s="146"/>
      <c r="X400" s="146"/>
      <c r="Y400" s="146"/>
      <c r="Z400" s="146"/>
      <c r="AA400" s="146"/>
      <c r="AB400" s="146"/>
      <c r="AC400" s="146"/>
    </row>
    <row r="401">
      <c r="A401" s="146"/>
      <c r="B401" s="146"/>
      <c r="C401" s="146"/>
      <c r="D401" s="146"/>
      <c r="E401" s="146"/>
      <c r="F401" s="146"/>
      <c r="G401" s="146"/>
      <c r="H401" s="146"/>
      <c r="I401" s="146"/>
      <c r="J401" s="146"/>
      <c r="K401" s="146"/>
      <c r="L401" s="146"/>
      <c r="M401" s="146"/>
      <c r="N401" s="146"/>
      <c r="O401" s="146"/>
      <c r="P401" s="146"/>
      <c r="Q401" s="146"/>
      <c r="R401" s="146"/>
      <c r="S401" s="146"/>
      <c r="T401" s="146"/>
      <c r="U401" s="146"/>
      <c r="V401" s="146"/>
      <c r="W401" s="146"/>
      <c r="X401" s="146"/>
      <c r="Y401" s="146"/>
      <c r="Z401" s="146"/>
      <c r="AA401" s="146"/>
      <c r="AB401" s="146"/>
      <c r="AC401" s="146"/>
    </row>
    <row r="402">
      <c r="A402" s="146"/>
      <c r="B402" s="146"/>
      <c r="C402" s="146"/>
      <c r="D402" s="146"/>
      <c r="E402" s="146"/>
      <c r="F402" s="146"/>
      <c r="G402" s="146"/>
      <c r="H402" s="146"/>
      <c r="I402" s="146"/>
      <c r="J402" s="146"/>
      <c r="K402" s="146"/>
      <c r="L402" s="146"/>
      <c r="M402" s="146"/>
      <c r="N402" s="146"/>
      <c r="O402" s="146"/>
      <c r="P402" s="146"/>
      <c r="Q402" s="146"/>
      <c r="R402" s="146"/>
      <c r="S402" s="146"/>
      <c r="T402" s="146"/>
      <c r="U402" s="146"/>
      <c r="V402" s="146"/>
      <c r="W402" s="146"/>
      <c r="X402" s="146"/>
      <c r="Y402" s="146"/>
      <c r="Z402" s="146"/>
      <c r="AA402" s="146"/>
      <c r="AB402" s="146"/>
      <c r="AC402" s="146"/>
    </row>
    <row r="403">
      <c r="A403" s="146"/>
      <c r="B403" s="146"/>
      <c r="C403" s="146"/>
      <c r="D403" s="146"/>
      <c r="E403" s="146"/>
      <c r="F403" s="146"/>
      <c r="G403" s="146"/>
      <c r="H403" s="146"/>
      <c r="I403" s="146"/>
      <c r="J403" s="146"/>
      <c r="K403" s="146"/>
      <c r="L403" s="146"/>
      <c r="M403" s="146"/>
      <c r="N403" s="146"/>
      <c r="O403" s="146"/>
      <c r="P403" s="146"/>
      <c r="Q403" s="146"/>
      <c r="R403" s="146"/>
      <c r="S403" s="146"/>
      <c r="T403" s="146"/>
      <c r="U403" s="146"/>
      <c r="V403" s="146"/>
      <c r="W403" s="146"/>
      <c r="X403" s="146"/>
      <c r="Y403" s="146"/>
      <c r="Z403" s="146"/>
      <c r="AA403" s="146"/>
      <c r="AB403" s="146"/>
      <c r="AC403" s="146"/>
    </row>
    <row r="404">
      <c r="A404" s="146"/>
      <c r="B404" s="146"/>
      <c r="C404" s="146"/>
      <c r="D404" s="146"/>
      <c r="E404" s="146"/>
      <c r="F404" s="146"/>
      <c r="G404" s="146"/>
      <c r="H404" s="146"/>
      <c r="I404" s="146"/>
      <c r="J404" s="146"/>
      <c r="K404" s="146"/>
      <c r="L404" s="146"/>
      <c r="M404" s="146"/>
      <c r="N404" s="148"/>
      <c r="O404" s="148"/>
      <c r="P404" s="148"/>
      <c r="Q404" s="146"/>
      <c r="R404" s="146"/>
      <c r="S404" s="146"/>
      <c r="T404" s="146"/>
      <c r="U404" s="146"/>
      <c r="V404" s="146"/>
      <c r="W404" s="146"/>
      <c r="X404" s="146"/>
      <c r="Y404" s="146"/>
      <c r="Z404" s="146"/>
      <c r="AA404" s="146"/>
      <c r="AB404" s="146"/>
      <c r="AC404" s="146"/>
    </row>
    <row r="405" ht="9.75" customHeight="1">
      <c r="A405" s="146"/>
      <c r="B405" s="146"/>
      <c r="C405" s="146"/>
      <c r="D405" s="146"/>
      <c r="E405" s="146"/>
      <c r="F405" s="146"/>
      <c r="G405" s="146"/>
      <c r="H405" s="146"/>
      <c r="I405" s="146"/>
      <c r="J405" s="146"/>
      <c r="K405" s="146"/>
      <c r="L405" s="146"/>
      <c r="M405" s="150"/>
      <c r="N405" s="231"/>
      <c r="O405" s="232"/>
      <c r="P405" s="233" t="s">
        <v>280</v>
      </c>
      <c r="Q405" s="158"/>
      <c r="R405" s="146"/>
      <c r="S405" s="146"/>
      <c r="T405" s="146"/>
      <c r="U405" s="146"/>
      <c r="V405" s="146"/>
      <c r="W405" s="146"/>
      <c r="X405" s="146"/>
      <c r="Y405" s="146"/>
      <c r="Z405" s="146"/>
      <c r="AA405" s="146"/>
      <c r="AB405" s="146"/>
      <c r="AC405" s="146"/>
    </row>
    <row r="406">
      <c r="A406" s="146"/>
      <c r="B406" s="146"/>
      <c r="C406" s="146"/>
      <c r="D406" s="146"/>
      <c r="E406" s="146"/>
      <c r="F406" s="146"/>
      <c r="G406" s="146"/>
      <c r="H406" s="146"/>
      <c r="I406" s="146"/>
      <c r="J406" s="146"/>
      <c r="K406" s="146"/>
      <c r="L406" s="146"/>
      <c r="M406" s="150"/>
      <c r="N406" s="234" t="s">
        <v>281</v>
      </c>
      <c r="O406" s="235" t="s">
        <v>282</v>
      </c>
      <c r="P406" s="219"/>
      <c r="Q406" s="236" t="s">
        <v>280</v>
      </c>
      <c r="R406" s="146"/>
      <c r="S406" s="146"/>
      <c r="T406" s="146"/>
      <c r="U406" s="146"/>
      <c r="V406" s="146"/>
      <c r="W406" s="146"/>
      <c r="X406" s="146"/>
      <c r="Y406" s="146"/>
      <c r="Z406" s="146"/>
      <c r="AA406" s="146"/>
      <c r="AB406" s="146"/>
      <c r="AC406" s="146"/>
    </row>
    <row r="407">
      <c r="A407" s="146"/>
      <c r="B407" s="146"/>
      <c r="C407" s="146"/>
      <c r="D407" s="146"/>
      <c r="E407" s="146"/>
      <c r="F407" s="146"/>
      <c r="G407" s="146"/>
      <c r="H407" s="146"/>
      <c r="I407" s="146"/>
      <c r="J407" s="146"/>
      <c r="K407" s="146"/>
      <c r="L407" s="146"/>
      <c r="M407" s="150"/>
      <c r="N407" s="237" t="s">
        <v>283</v>
      </c>
      <c r="O407" s="238" t="s">
        <v>284</v>
      </c>
      <c r="P407" s="219"/>
      <c r="Q407" s="158"/>
      <c r="R407" s="146"/>
      <c r="S407" s="146"/>
      <c r="T407" s="146"/>
      <c r="U407" s="146"/>
      <c r="V407" s="146"/>
      <c r="W407" s="146"/>
      <c r="X407" s="146"/>
      <c r="Y407" s="146"/>
      <c r="Z407" s="146"/>
      <c r="AA407" s="146"/>
      <c r="AB407" s="146"/>
      <c r="AC407" s="146"/>
    </row>
    <row r="408">
      <c r="A408" s="146"/>
      <c r="B408" s="146"/>
      <c r="C408" s="146"/>
      <c r="D408" s="146"/>
      <c r="E408" s="146"/>
      <c r="F408" s="146"/>
      <c r="G408" s="146"/>
      <c r="H408" s="146"/>
      <c r="I408" s="146"/>
      <c r="J408" s="146"/>
      <c r="K408" s="146"/>
      <c r="L408" s="146"/>
      <c r="M408" s="150"/>
      <c r="N408" s="239" t="s">
        <v>285</v>
      </c>
      <c r="O408" s="240" t="s">
        <v>286</v>
      </c>
      <c r="P408" s="219"/>
      <c r="Q408" s="158"/>
      <c r="R408" s="146"/>
      <c r="S408" s="146"/>
      <c r="T408" s="146"/>
      <c r="U408" s="146"/>
      <c r="V408" s="146"/>
      <c r="W408" s="146"/>
      <c r="X408" s="146"/>
      <c r="Y408" s="146"/>
      <c r="Z408" s="146"/>
      <c r="AA408" s="146"/>
      <c r="AB408" s="146"/>
      <c r="AC408" s="146"/>
    </row>
    <row r="409">
      <c r="A409" s="146"/>
      <c r="B409" s="146"/>
      <c r="C409" s="146"/>
      <c r="D409" s="146"/>
      <c r="E409" s="146"/>
      <c r="F409" s="146"/>
      <c r="G409" s="146"/>
      <c r="H409" s="146"/>
      <c r="I409" s="146"/>
      <c r="J409" s="146"/>
      <c r="K409" s="146"/>
      <c r="L409" s="146"/>
      <c r="M409" s="150"/>
      <c r="N409" s="237" t="s">
        <v>287</v>
      </c>
      <c r="O409" s="238" t="s">
        <v>288</v>
      </c>
      <c r="P409" s="219"/>
      <c r="Q409" s="158"/>
      <c r="R409" s="146"/>
      <c r="S409" s="146"/>
      <c r="T409" s="146"/>
      <c r="U409" s="146"/>
      <c r="V409" s="146"/>
      <c r="W409" s="146"/>
      <c r="X409" s="146"/>
      <c r="Y409" s="146"/>
      <c r="Z409" s="146"/>
      <c r="AA409" s="146"/>
      <c r="AB409" s="146"/>
      <c r="AC409" s="146"/>
    </row>
    <row r="410">
      <c r="A410" s="146"/>
      <c r="B410" s="146"/>
      <c r="C410" s="146"/>
      <c r="D410" s="146"/>
      <c r="E410" s="146"/>
      <c r="F410" s="146"/>
      <c r="G410" s="146"/>
      <c r="H410" s="146"/>
      <c r="I410" s="146"/>
      <c r="J410" s="146"/>
      <c r="K410" s="146"/>
      <c r="L410" s="146"/>
      <c r="M410" s="150"/>
      <c r="N410" s="239" t="s">
        <v>285</v>
      </c>
      <c r="O410" s="240" t="s">
        <v>286</v>
      </c>
      <c r="P410" s="219"/>
      <c r="Q410" s="158"/>
      <c r="R410" s="146"/>
      <c r="S410" s="146"/>
      <c r="T410" s="146"/>
      <c r="U410" s="146"/>
      <c r="V410" s="146"/>
      <c r="W410" s="146"/>
      <c r="X410" s="146"/>
      <c r="Y410" s="146"/>
      <c r="Z410" s="146"/>
      <c r="AA410" s="146"/>
      <c r="AB410" s="146"/>
      <c r="AC410" s="146"/>
    </row>
    <row r="411">
      <c r="A411" s="146"/>
      <c r="B411" s="146"/>
      <c r="C411" s="146"/>
      <c r="D411" s="146"/>
      <c r="E411" s="146"/>
      <c r="F411" s="146"/>
      <c r="G411" s="146"/>
      <c r="H411" s="146"/>
      <c r="I411" s="146"/>
      <c r="J411" s="146"/>
      <c r="K411" s="146"/>
      <c r="L411" s="146"/>
      <c r="M411" s="150"/>
      <c r="N411" s="241" t="s">
        <v>289</v>
      </c>
      <c r="O411" s="242" t="s">
        <v>290</v>
      </c>
      <c r="P411" s="219"/>
      <c r="Q411" s="158"/>
      <c r="R411" s="146"/>
      <c r="S411" s="146"/>
      <c r="T411" s="146"/>
      <c r="U411" s="146"/>
      <c r="V411" s="146"/>
      <c r="W411" s="146"/>
      <c r="X411" s="146"/>
      <c r="Y411" s="146"/>
      <c r="Z411" s="146"/>
      <c r="AA411" s="146"/>
      <c r="AB411" s="146"/>
      <c r="AC411" s="146"/>
    </row>
    <row r="412">
      <c r="A412" s="146"/>
      <c r="B412" s="146"/>
      <c r="C412" s="146"/>
      <c r="D412" s="146"/>
      <c r="E412" s="146"/>
      <c r="F412" s="146"/>
      <c r="G412" s="146"/>
      <c r="H412" s="146"/>
      <c r="I412" s="146"/>
      <c r="J412" s="146"/>
      <c r="K412" s="146"/>
      <c r="L412" s="146"/>
      <c r="M412" s="150"/>
      <c r="N412" s="239" t="s">
        <v>291</v>
      </c>
      <c r="O412" s="243">
        <v>-0.05</v>
      </c>
      <c r="P412" s="219"/>
      <c r="Q412" s="158"/>
      <c r="R412" s="146"/>
      <c r="S412" s="146"/>
      <c r="T412" s="146"/>
      <c r="U412" s="146"/>
      <c r="V412" s="146"/>
      <c r="W412" s="146"/>
      <c r="X412" s="146"/>
      <c r="Y412" s="146"/>
      <c r="Z412" s="146"/>
      <c r="AA412" s="146"/>
      <c r="AB412" s="146"/>
      <c r="AC412" s="146"/>
    </row>
    <row r="413">
      <c r="A413" s="146"/>
      <c r="B413" s="146"/>
      <c r="C413" s="146"/>
      <c r="D413" s="146"/>
      <c r="E413" s="146"/>
      <c r="F413" s="146"/>
      <c r="G413" s="146"/>
      <c r="H413" s="146"/>
      <c r="I413" s="146"/>
      <c r="J413" s="146"/>
      <c r="K413" s="146"/>
      <c r="L413" s="146"/>
      <c r="M413" s="150"/>
      <c r="N413" s="244"/>
      <c r="O413" s="245"/>
      <c r="P413" s="219"/>
      <c r="Q413" s="158"/>
      <c r="R413" s="146"/>
      <c r="S413" s="146"/>
      <c r="T413" s="146"/>
      <c r="U413" s="146"/>
      <c r="V413" s="146"/>
      <c r="W413" s="146"/>
      <c r="X413" s="146"/>
      <c r="Y413" s="146"/>
      <c r="Z413" s="146"/>
      <c r="AA413" s="146"/>
      <c r="AB413" s="146"/>
      <c r="AC413" s="146"/>
    </row>
    <row r="414">
      <c r="A414" s="146"/>
      <c r="B414" s="146"/>
      <c r="C414" s="146"/>
      <c r="D414" s="146"/>
      <c r="E414" s="146"/>
      <c r="F414" s="146"/>
      <c r="G414" s="146"/>
      <c r="H414" s="146"/>
      <c r="I414" s="146"/>
      <c r="J414" s="146"/>
      <c r="K414" s="146"/>
      <c r="L414" s="146"/>
      <c r="M414" s="150"/>
      <c r="N414" s="246" t="s">
        <v>292</v>
      </c>
      <c r="O414" s="247" t="s">
        <v>282</v>
      </c>
      <c r="P414" s="219"/>
      <c r="Q414" s="158"/>
      <c r="R414" s="146"/>
      <c r="S414" s="146"/>
      <c r="T414" s="146"/>
      <c r="U414" s="146"/>
      <c r="V414" s="146"/>
      <c r="W414" s="146"/>
      <c r="X414" s="146"/>
      <c r="Y414" s="146"/>
      <c r="Z414" s="146"/>
      <c r="AA414" s="146"/>
      <c r="AB414" s="146"/>
      <c r="AC414" s="146"/>
    </row>
    <row r="415">
      <c r="A415" s="146"/>
      <c r="B415" s="146"/>
      <c r="C415" s="146"/>
      <c r="D415" s="146"/>
      <c r="E415" s="146"/>
      <c r="F415" s="146"/>
      <c r="G415" s="146"/>
      <c r="H415" s="146"/>
      <c r="I415" s="146"/>
      <c r="J415" s="146"/>
      <c r="K415" s="146"/>
      <c r="L415" s="146"/>
      <c r="M415" s="150"/>
      <c r="N415" s="248" t="s">
        <v>293</v>
      </c>
      <c r="O415" s="249" t="s">
        <v>282</v>
      </c>
      <c r="P415" s="219"/>
      <c r="Q415" s="158"/>
      <c r="R415" s="146"/>
      <c r="S415" s="146"/>
      <c r="T415" s="146"/>
      <c r="U415" s="146"/>
      <c r="V415" s="146"/>
      <c r="W415" s="146"/>
      <c r="X415" s="146"/>
      <c r="Y415" s="146"/>
      <c r="Z415" s="146"/>
      <c r="AA415" s="146"/>
      <c r="AB415" s="146"/>
      <c r="AC415" s="146"/>
    </row>
    <row r="416">
      <c r="A416" s="146"/>
      <c r="B416" s="146"/>
      <c r="C416" s="146"/>
      <c r="D416" s="146"/>
      <c r="E416" s="146"/>
      <c r="F416" s="146"/>
      <c r="G416" s="146"/>
      <c r="H416" s="146"/>
      <c r="I416" s="146"/>
      <c r="J416" s="146"/>
      <c r="K416" s="146"/>
      <c r="L416" s="146"/>
      <c r="M416" s="150"/>
      <c r="N416" s="250"/>
      <c r="O416" s="251"/>
      <c r="P416" s="219"/>
      <c r="Q416" s="158"/>
      <c r="R416" s="146"/>
      <c r="S416" s="146"/>
      <c r="T416" s="146"/>
      <c r="U416" s="146"/>
      <c r="V416" s="146"/>
      <c r="W416" s="146"/>
      <c r="X416" s="146"/>
      <c r="Y416" s="146"/>
      <c r="Z416" s="146"/>
      <c r="AA416" s="146"/>
      <c r="AB416" s="146"/>
      <c r="AC416" s="146"/>
    </row>
    <row r="417">
      <c r="A417" s="146"/>
      <c r="B417" s="146"/>
      <c r="C417" s="146"/>
      <c r="D417" s="146"/>
      <c r="E417" s="146"/>
      <c r="F417" s="146"/>
      <c r="G417" s="146"/>
      <c r="H417" s="146"/>
      <c r="I417" s="146"/>
      <c r="J417" s="146"/>
      <c r="K417" s="146"/>
      <c r="L417" s="146"/>
      <c r="M417" s="150"/>
      <c r="N417" s="252"/>
      <c r="O417" s="253"/>
      <c r="P417" s="219"/>
      <c r="Q417" s="158"/>
      <c r="R417" s="146"/>
      <c r="S417" s="146"/>
      <c r="T417" s="146"/>
      <c r="U417" s="146"/>
      <c r="V417" s="146"/>
      <c r="W417" s="146"/>
      <c r="X417" s="146"/>
      <c r="Y417" s="146"/>
      <c r="Z417" s="146"/>
      <c r="AA417" s="146"/>
      <c r="AB417" s="146"/>
      <c r="AC417" s="146"/>
    </row>
    <row r="418">
      <c r="A418" s="146"/>
      <c r="B418" s="146"/>
      <c r="C418" s="146"/>
      <c r="D418" s="146"/>
      <c r="E418" s="146"/>
      <c r="F418" s="146"/>
      <c r="G418" s="146"/>
      <c r="H418" s="146"/>
      <c r="I418" s="146"/>
      <c r="J418" s="146"/>
      <c r="K418" s="146"/>
      <c r="L418" s="146"/>
      <c r="M418" s="150"/>
      <c r="N418" s="252"/>
      <c r="O418" s="253"/>
      <c r="P418" s="219"/>
      <c r="Q418" s="158"/>
      <c r="R418" s="146"/>
      <c r="S418" s="146"/>
      <c r="T418" s="146"/>
      <c r="U418" s="146"/>
      <c r="V418" s="146"/>
      <c r="W418" s="146"/>
      <c r="X418" s="146"/>
      <c r="Y418" s="146"/>
      <c r="Z418" s="146"/>
      <c r="AA418" s="146"/>
      <c r="AB418" s="146"/>
      <c r="AC418" s="146"/>
    </row>
    <row r="419">
      <c r="A419" s="146"/>
      <c r="B419" s="146"/>
      <c r="C419" s="146"/>
      <c r="D419" s="146"/>
      <c r="E419" s="146"/>
      <c r="F419" s="146"/>
      <c r="G419" s="146"/>
      <c r="H419" s="146"/>
      <c r="I419" s="146"/>
      <c r="J419" s="146"/>
      <c r="K419" s="146"/>
      <c r="L419" s="146"/>
      <c r="M419" s="150"/>
      <c r="N419" s="252"/>
      <c r="O419" s="253"/>
      <c r="P419" s="219"/>
      <c r="Q419" s="158"/>
      <c r="R419" s="146"/>
      <c r="S419" s="146"/>
      <c r="T419" s="146"/>
      <c r="U419" s="146"/>
      <c r="V419" s="146"/>
      <c r="W419" s="146"/>
      <c r="X419" s="146"/>
      <c r="Y419" s="146"/>
      <c r="Z419" s="146"/>
      <c r="AA419" s="146"/>
      <c r="AB419" s="146"/>
      <c r="AC419" s="146"/>
    </row>
    <row r="420">
      <c r="A420" s="146"/>
      <c r="B420" s="146"/>
      <c r="C420" s="146"/>
      <c r="D420" s="146"/>
      <c r="E420" s="146"/>
      <c r="F420" s="146"/>
      <c r="G420" s="146"/>
      <c r="H420" s="146"/>
      <c r="I420" s="146"/>
      <c r="J420" s="146"/>
      <c r="K420" s="146"/>
      <c r="L420" s="146"/>
      <c r="M420" s="150"/>
      <c r="N420" s="252"/>
      <c r="O420" s="253"/>
      <c r="P420" s="219"/>
      <c r="Q420" s="158"/>
      <c r="R420" s="146"/>
      <c r="S420" s="146"/>
      <c r="T420" s="146"/>
      <c r="U420" s="146"/>
      <c r="V420" s="146"/>
      <c r="W420" s="146"/>
      <c r="X420" s="146"/>
      <c r="Y420" s="146"/>
      <c r="Z420" s="146"/>
      <c r="AA420" s="146"/>
      <c r="AB420" s="146"/>
      <c r="AC420" s="146"/>
    </row>
    <row r="421">
      <c r="A421" s="146"/>
      <c r="B421" s="146"/>
      <c r="C421" s="146"/>
      <c r="D421" s="146"/>
      <c r="E421" s="146"/>
      <c r="F421" s="146"/>
      <c r="G421" s="146"/>
      <c r="H421" s="146"/>
      <c r="I421" s="146"/>
      <c r="J421" s="146"/>
      <c r="K421" s="146"/>
      <c r="L421" s="146"/>
      <c r="M421" s="150"/>
      <c r="N421" s="252"/>
      <c r="O421" s="253"/>
      <c r="P421" s="219"/>
      <c r="Q421" s="158"/>
      <c r="R421" s="146"/>
      <c r="S421" s="146"/>
      <c r="T421" s="146"/>
      <c r="U421" s="146"/>
      <c r="V421" s="146"/>
      <c r="W421" s="146"/>
      <c r="X421" s="146"/>
      <c r="Y421" s="146"/>
      <c r="Z421" s="146"/>
      <c r="AA421" s="146"/>
      <c r="AB421" s="146"/>
      <c r="AC421" s="146"/>
    </row>
    <row r="422">
      <c r="A422" s="146"/>
      <c r="B422" s="146"/>
      <c r="C422" s="146"/>
      <c r="D422" s="146"/>
      <c r="E422" s="146"/>
      <c r="F422" s="146"/>
      <c r="G422" s="146"/>
      <c r="H422" s="146"/>
      <c r="I422" s="146"/>
      <c r="J422" s="146"/>
      <c r="K422" s="146"/>
      <c r="L422" s="146"/>
      <c r="M422" s="150"/>
      <c r="N422" s="252"/>
      <c r="O422" s="253"/>
      <c r="P422" s="219"/>
      <c r="Q422" s="158"/>
      <c r="R422" s="146"/>
      <c r="S422" s="146"/>
      <c r="T422" s="146"/>
      <c r="U422" s="146"/>
      <c r="V422" s="146"/>
      <c r="W422" s="146"/>
      <c r="X422" s="146"/>
      <c r="Y422" s="146"/>
      <c r="Z422" s="146"/>
      <c r="AA422" s="146"/>
      <c r="AB422" s="146"/>
      <c r="AC422" s="146"/>
    </row>
    <row r="423">
      <c r="A423" s="146"/>
      <c r="B423" s="146"/>
      <c r="C423" s="146"/>
      <c r="D423" s="146"/>
      <c r="E423" s="146"/>
      <c r="F423" s="146"/>
      <c r="G423" s="146"/>
      <c r="H423" s="146"/>
      <c r="I423" s="146"/>
      <c r="J423" s="146"/>
      <c r="K423" s="146"/>
      <c r="L423" s="146"/>
      <c r="M423" s="150"/>
      <c r="N423" s="252"/>
      <c r="O423" s="253"/>
      <c r="P423" s="219"/>
      <c r="Q423" s="158"/>
      <c r="R423" s="146"/>
      <c r="S423" s="146"/>
      <c r="T423" s="146"/>
      <c r="U423" s="146"/>
      <c r="V423" s="146"/>
      <c r="W423" s="146"/>
      <c r="X423" s="146"/>
      <c r="Y423" s="146"/>
      <c r="Z423" s="146"/>
      <c r="AA423" s="146"/>
      <c r="AB423" s="146"/>
      <c r="AC423" s="146"/>
    </row>
    <row r="424">
      <c r="A424" s="146"/>
      <c r="B424" s="146"/>
      <c r="C424" s="146"/>
      <c r="D424" s="146"/>
      <c r="E424" s="146"/>
      <c r="F424" s="146"/>
      <c r="G424" s="146"/>
      <c r="H424" s="146"/>
      <c r="I424" s="146"/>
      <c r="J424" s="146"/>
      <c r="K424" s="146"/>
      <c r="L424" s="146"/>
      <c r="M424" s="150"/>
      <c r="N424" s="254"/>
      <c r="O424" s="255"/>
      <c r="P424" s="219"/>
      <c r="Q424" s="158"/>
      <c r="R424" s="146"/>
      <c r="S424" s="146"/>
      <c r="T424" s="146"/>
      <c r="U424" s="146"/>
      <c r="V424" s="146"/>
      <c r="W424" s="146"/>
      <c r="X424" s="146"/>
      <c r="Y424" s="146"/>
      <c r="Z424" s="146"/>
      <c r="AA424" s="146"/>
      <c r="AB424" s="146"/>
      <c r="AC424" s="146"/>
    </row>
    <row r="425">
      <c r="A425" s="146"/>
      <c r="B425" s="146"/>
      <c r="C425" s="146"/>
      <c r="D425" s="146"/>
      <c r="E425" s="146"/>
      <c r="F425" s="146"/>
      <c r="G425" s="146"/>
      <c r="H425" s="146"/>
      <c r="I425" s="146"/>
      <c r="J425" s="146"/>
      <c r="K425" s="146"/>
      <c r="L425" s="146"/>
      <c r="M425" s="146"/>
      <c r="N425" s="166"/>
      <c r="O425" s="166"/>
      <c r="P425" s="166"/>
      <c r="Q425" s="146"/>
      <c r="R425" s="146"/>
      <c r="S425" s="146"/>
      <c r="T425" s="146"/>
      <c r="U425" s="146"/>
      <c r="V425" s="146"/>
      <c r="W425" s="146"/>
      <c r="X425" s="146"/>
      <c r="Y425" s="146"/>
      <c r="Z425" s="146"/>
      <c r="AA425" s="146"/>
      <c r="AB425" s="146"/>
      <c r="AC425" s="146"/>
    </row>
    <row r="426">
      <c r="A426" s="146"/>
      <c r="B426" s="146"/>
      <c r="C426" s="146"/>
      <c r="D426" s="146"/>
      <c r="E426" s="146"/>
      <c r="F426" s="146"/>
      <c r="G426" s="146"/>
      <c r="H426" s="146"/>
      <c r="I426" s="146"/>
      <c r="J426" s="146"/>
      <c r="K426" s="146"/>
      <c r="L426" s="146"/>
      <c r="M426" s="146"/>
      <c r="N426" s="146"/>
      <c r="O426" s="146"/>
      <c r="P426" s="146"/>
      <c r="Q426" s="146"/>
      <c r="R426" s="146"/>
      <c r="S426" s="146"/>
      <c r="T426" s="146"/>
      <c r="U426" s="146"/>
      <c r="V426" s="146"/>
      <c r="W426" s="146"/>
      <c r="X426" s="146"/>
      <c r="Y426" s="146"/>
      <c r="Z426" s="146"/>
      <c r="AA426" s="146"/>
      <c r="AB426" s="146"/>
      <c r="AC426" s="146"/>
    </row>
    <row r="427">
      <c r="A427" s="146"/>
      <c r="B427" s="146"/>
      <c r="C427" s="146"/>
      <c r="D427" s="146"/>
      <c r="E427" s="146"/>
      <c r="F427" s="146"/>
      <c r="G427" s="146"/>
      <c r="H427" s="146"/>
      <c r="I427" s="146"/>
      <c r="J427" s="146"/>
      <c r="K427" s="146"/>
      <c r="L427" s="146"/>
      <c r="M427" s="146"/>
      <c r="N427" s="146"/>
      <c r="O427" s="146"/>
      <c r="P427" s="146"/>
      <c r="Q427" s="146"/>
      <c r="R427" s="146"/>
      <c r="S427" s="146"/>
      <c r="T427" s="146"/>
      <c r="U427" s="146"/>
      <c r="V427" s="146"/>
      <c r="W427" s="146"/>
      <c r="X427" s="146"/>
      <c r="Y427" s="146"/>
      <c r="Z427" s="146"/>
      <c r="AA427" s="146"/>
      <c r="AB427" s="146"/>
      <c r="AC427" s="146"/>
    </row>
    <row r="428">
      <c r="A428" s="146"/>
      <c r="B428" s="146"/>
      <c r="C428" s="146"/>
      <c r="D428" s="146"/>
      <c r="E428" s="146"/>
      <c r="F428" s="146"/>
      <c r="G428" s="146"/>
      <c r="H428" s="146"/>
      <c r="I428" s="146"/>
      <c r="J428" s="146"/>
      <c r="K428" s="146"/>
      <c r="L428" s="146"/>
      <c r="M428" s="146"/>
      <c r="N428" s="146"/>
      <c r="O428" s="146"/>
      <c r="P428" s="146"/>
      <c r="Q428" s="146"/>
      <c r="R428" s="146"/>
      <c r="S428" s="146"/>
      <c r="T428" s="146"/>
      <c r="U428" s="146"/>
      <c r="V428" s="146"/>
      <c r="W428" s="146"/>
      <c r="X428" s="146"/>
      <c r="Y428" s="146"/>
      <c r="Z428" s="146"/>
      <c r="AA428" s="146"/>
      <c r="AB428" s="146"/>
      <c r="AC428" s="146"/>
    </row>
    <row r="429">
      <c r="A429" s="146"/>
      <c r="B429" s="146"/>
      <c r="C429" s="146"/>
      <c r="D429" s="146"/>
      <c r="E429" s="146"/>
      <c r="F429" s="146"/>
      <c r="G429" s="146"/>
      <c r="H429" s="146"/>
      <c r="I429" s="146"/>
      <c r="J429" s="146"/>
      <c r="K429" s="146"/>
      <c r="L429" s="146"/>
      <c r="M429" s="146"/>
      <c r="N429" s="146"/>
      <c r="O429" s="146"/>
      <c r="P429" s="146"/>
      <c r="Q429" s="146"/>
      <c r="R429" s="146"/>
      <c r="S429" s="146"/>
      <c r="T429" s="146"/>
      <c r="U429" s="146"/>
      <c r="V429" s="146"/>
      <c r="W429" s="146"/>
      <c r="X429" s="146"/>
      <c r="Y429" s="146"/>
      <c r="Z429" s="146"/>
      <c r="AA429" s="146"/>
      <c r="AB429" s="146"/>
      <c r="AC429" s="146"/>
    </row>
    <row r="430">
      <c r="A430" s="146"/>
      <c r="B430" s="146"/>
      <c r="C430" s="146"/>
      <c r="D430" s="146"/>
      <c r="E430" s="146"/>
      <c r="F430" s="146"/>
      <c r="G430" s="146"/>
      <c r="H430" s="146"/>
      <c r="I430" s="146"/>
      <c r="J430" s="146"/>
      <c r="K430" s="146"/>
      <c r="L430" s="146"/>
      <c r="M430" s="146"/>
      <c r="N430" s="146"/>
      <c r="O430" s="146"/>
      <c r="P430" s="146"/>
      <c r="Q430" s="146"/>
      <c r="R430" s="146"/>
      <c r="S430" s="146"/>
      <c r="T430" s="146"/>
      <c r="U430" s="146"/>
      <c r="V430" s="146"/>
      <c r="W430" s="146"/>
      <c r="X430" s="146"/>
      <c r="Y430" s="146"/>
      <c r="Z430" s="146"/>
      <c r="AA430" s="146"/>
      <c r="AB430" s="146"/>
      <c r="AC430" s="146"/>
    </row>
    <row r="431">
      <c r="A431" s="146"/>
      <c r="B431" s="146"/>
      <c r="C431" s="146"/>
      <c r="D431" s="146"/>
      <c r="E431" s="146"/>
      <c r="F431" s="146"/>
      <c r="G431" s="146"/>
      <c r="H431" s="146"/>
      <c r="I431" s="146"/>
      <c r="J431" s="146"/>
      <c r="K431" s="146"/>
      <c r="L431" s="146"/>
      <c r="M431" s="146"/>
      <c r="N431" s="146"/>
      <c r="O431" s="146"/>
      <c r="P431" s="146"/>
      <c r="Q431" s="146"/>
      <c r="R431" s="146"/>
      <c r="S431" s="146"/>
      <c r="T431" s="146"/>
      <c r="U431" s="146"/>
      <c r="V431" s="146"/>
      <c r="W431" s="146"/>
      <c r="X431" s="146"/>
      <c r="Y431" s="146"/>
      <c r="Z431" s="146"/>
      <c r="AA431" s="146"/>
      <c r="AB431" s="146"/>
      <c r="AC431" s="146"/>
    </row>
    <row r="432">
      <c r="A432" s="146"/>
      <c r="B432" s="146"/>
      <c r="C432" s="146"/>
      <c r="D432" s="146"/>
      <c r="E432" s="146"/>
      <c r="F432" s="146"/>
      <c r="G432" s="146"/>
      <c r="H432" s="146"/>
      <c r="I432" s="146"/>
      <c r="J432" s="146"/>
      <c r="K432" s="146"/>
      <c r="L432" s="146"/>
      <c r="M432" s="146"/>
      <c r="N432" s="146"/>
      <c r="O432" s="146"/>
      <c r="P432" s="146"/>
      <c r="Q432" s="146"/>
      <c r="R432" s="146"/>
      <c r="S432" s="146"/>
      <c r="T432" s="146"/>
      <c r="U432" s="146"/>
      <c r="V432" s="146"/>
      <c r="W432" s="146"/>
      <c r="X432" s="146"/>
      <c r="Y432" s="146"/>
      <c r="Z432" s="146"/>
      <c r="AA432" s="146"/>
      <c r="AB432" s="146"/>
      <c r="AC432" s="146"/>
    </row>
    <row r="433">
      <c r="A433" s="146"/>
      <c r="B433" s="146"/>
      <c r="C433" s="146"/>
      <c r="D433" s="146"/>
      <c r="E433" s="146"/>
      <c r="F433" s="146"/>
      <c r="G433" s="146"/>
      <c r="H433" s="146"/>
      <c r="I433" s="146"/>
      <c r="J433" s="146"/>
      <c r="K433" s="146"/>
      <c r="L433" s="146"/>
      <c r="M433" s="146"/>
      <c r="N433" s="146"/>
      <c r="O433" s="146"/>
      <c r="P433" s="146"/>
      <c r="Q433" s="146"/>
      <c r="R433" s="146"/>
      <c r="S433" s="146"/>
      <c r="T433" s="146"/>
      <c r="U433" s="146"/>
      <c r="V433" s="146"/>
      <c r="W433" s="146"/>
      <c r="X433" s="146"/>
      <c r="Y433" s="146"/>
      <c r="Z433" s="146"/>
      <c r="AA433" s="146"/>
      <c r="AB433" s="146"/>
      <c r="AC433" s="146"/>
    </row>
    <row r="434">
      <c r="A434" s="146"/>
      <c r="B434" s="146"/>
      <c r="C434" s="146"/>
      <c r="D434" s="146"/>
      <c r="E434" s="146"/>
      <c r="F434" s="146"/>
      <c r="G434" s="146"/>
      <c r="H434" s="146"/>
      <c r="I434" s="146"/>
      <c r="J434" s="146"/>
      <c r="K434" s="146"/>
      <c r="L434" s="146"/>
      <c r="M434" s="146"/>
      <c r="N434" s="146"/>
      <c r="O434" s="146"/>
      <c r="P434" s="146"/>
      <c r="Q434" s="146"/>
      <c r="R434" s="146"/>
      <c r="S434" s="146"/>
      <c r="T434" s="146"/>
      <c r="U434" s="146"/>
      <c r="V434" s="146"/>
      <c r="W434" s="146"/>
      <c r="X434" s="146"/>
      <c r="Y434" s="146"/>
      <c r="Z434" s="146"/>
      <c r="AA434" s="146"/>
      <c r="AB434" s="146"/>
      <c r="AC434" s="146"/>
    </row>
    <row r="435">
      <c r="A435" s="146"/>
      <c r="B435" s="146"/>
      <c r="C435" s="146"/>
      <c r="D435" s="146"/>
      <c r="E435" s="146"/>
      <c r="F435" s="146"/>
      <c r="G435" s="146"/>
      <c r="H435" s="146"/>
      <c r="I435" s="146"/>
      <c r="J435" s="146"/>
      <c r="K435" s="146"/>
      <c r="L435" s="146"/>
      <c r="M435" s="146"/>
      <c r="N435" s="146"/>
      <c r="O435" s="146"/>
      <c r="P435" s="146"/>
      <c r="Q435" s="146"/>
      <c r="R435" s="146"/>
      <c r="S435" s="146"/>
      <c r="T435" s="146"/>
      <c r="U435" s="146"/>
      <c r="V435" s="146"/>
      <c r="W435" s="146"/>
      <c r="X435" s="146"/>
      <c r="Y435" s="146"/>
      <c r="Z435" s="146"/>
      <c r="AA435" s="146"/>
      <c r="AB435" s="146"/>
      <c r="AC435" s="146"/>
    </row>
    <row r="436">
      <c r="A436" s="146"/>
      <c r="B436" s="146"/>
      <c r="C436" s="146"/>
      <c r="D436" s="146"/>
      <c r="E436" s="146"/>
      <c r="F436" s="146"/>
      <c r="G436" s="146"/>
      <c r="H436" s="146"/>
      <c r="I436" s="146"/>
      <c r="J436" s="146"/>
      <c r="K436" s="146"/>
      <c r="L436" s="146"/>
      <c r="M436" s="146"/>
      <c r="N436" s="146"/>
      <c r="O436" s="146"/>
      <c r="P436" s="146"/>
      <c r="Q436" s="146"/>
      <c r="R436" s="146"/>
      <c r="S436" s="146"/>
      <c r="T436" s="146"/>
      <c r="U436" s="146"/>
      <c r="V436" s="146"/>
      <c r="W436" s="146"/>
      <c r="X436" s="146"/>
      <c r="Y436" s="146"/>
      <c r="Z436" s="146"/>
      <c r="AA436" s="146"/>
      <c r="AB436" s="146"/>
      <c r="AC436" s="146"/>
    </row>
    <row r="437">
      <c r="A437" s="146"/>
      <c r="B437" s="146"/>
      <c r="C437" s="146"/>
      <c r="D437" s="146"/>
      <c r="E437" s="146"/>
      <c r="F437" s="146"/>
      <c r="G437" s="146"/>
      <c r="H437" s="146"/>
      <c r="I437" s="146"/>
      <c r="J437" s="146"/>
      <c r="K437" s="146"/>
      <c r="L437" s="146"/>
      <c r="M437" s="146"/>
      <c r="N437" s="146"/>
      <c r="O437" s="146"/>
      <c r="P437" s="146"/>
      <c r="Q437" s="146"/>
      <c r="R437" s="146"/>
      <c r="S437" s="146"/>
      <c r="T437" s="146"/>
      <c r="U437" s="146"/>
      <c r="V437" s="146"/>
      <c r="W437" s="146"/>
      <c r="X437" s="146"/>
      <c r="Y437" s="146"/>
      <c r="Z437" s="146"/>
      <c r="AA437" s="146"/>
      <c r="AB437" s="146"/>
      <c r="AC437" s="146"/>
    </row>
    <row r="438">
      <c r="A438" s="146"/>
      <c r="B438" s="146"/>
      <c r="C438" s="146"/>
      <c r="D438" s="146"/>
      <c r="E438" s="146"/>
      <c r="F438" s="146"/>
      <c r="G438" s="146"/>
      <c r="H438" s="146"/>
      <c r="I438" s="146"/>
      <c r="J438" s="146"/>
      <c r="K438" s="146"/>
      <c r="L438" s="146"/>
      <c r="M438" s="146"/>
      <c r="N438" s="146"/>
      <c r="O438" s="146"/>
      <c r="P438" s="146"/>
      <c r="Q438" s="146"/>
      <c r="R438" s="146"/>
      <c r="S438" s="146"/>
      <c r="T438" s="146"/>
      <c r="U438" s="146"/>
      <c r="V438" s="146"/>
      <c r="W438" s="146"/>
      <c r="X438" s="146"/>
      <c r="Y438" s="146"/>
      <c r="Z438" s="146"/>
      <c r="AA438" s="146"/>
      <c r="AB438" s="146"/>
      <c r="AC438" s="146"/>
    </row>
    <row r="439">
      <c r="A439" s="146"/>
      <c r="B439" s="146"/>
      <c r="C439" s="146"/>
      <c r="D439" s="146"/>
      <c r="E439" s="146"/>
      <c r="F439" s="146"/>
      <c r="G439" s="146"/>
      <c r="H439" s="146"/>
      <c r="I439" s="146"/>
      <c r="J439" s="146"/>
      <c r="K439" s="146"/>
      <c r="L439" s="146"/>
      <c r="M439" s="146"/>
      <c r="N439" s="146"/>
      <c r="O439" s="146"/>
      <c r="P439" s="146"/>
      <c r="Q439" s="146"/>
      <c r="R439" s="146"/>
      <c r="S439" s="146"/>
      <c r="T439" s="146"/>
      <c r="U439" s="146"/>
      <c r="V439" s="146"/>
      <c r="W439" s="146"/>
      <c r="X439" s="146"/>
      <c r="Y439" s="146"/>
      <c r="Z439" s="146"/>
      <c r="AA439" s="146"/>
      <c r="AB439" s="146"/>
      <c r="AC439" s="146"/>
    </row>
    <row r="440">
      <c r="A440" s="146"/>
      <c r="B440" s="146"/>
      <c r="C440" s="146"/>
      <c r="D440" s="146"/>
      <c r="E440" s="146"/>
      <c r="F440" s="146"/>
      <c r="G440" s="146"/>
      <c r="H440" s="146"/>
      <c r="I440" s="146"/>
      <c r="J440" s="146"/>
      <c r="K440" s="146"/>
      <c r="L440" s="146"/>
      <c r="M440" s="146"/>
      <c r="N440" s="146"/>
      <c r="O440" s="146"/>
      <c r="P440" s="146"/>
      <c r="Q440" s="146"/>
      <c r="R440" s="146"/>
      <c r="S440" s="146"/>
      <c r="T440" s="146"/>
      <c r="U440" s="146"/>
      <c r="V440" s="146"/>
      <c r="W440" s="146"/>
      <c r="X440" s="146"/>
      <c r="Y440" s="146"/>
      <c r="Z440" s="146"/>
      <c r="AA440" s="146"/>
      <c r="AB440" s="146"/>
      <c r="AC440" s="146"/>
    </row>
    <row r="441">
      <c r="A441" s="146"/>
      <c r="B441" s="146"/>
      <c r="C441" s="146"/>
      <c r="D441" s="146"/>
      <c r="E441" s="146"/>
      <c r="F441" s="146"/>
      <c r="G441" s="146"/>
      <c r="H441" s="146"/>
      <c r="I441" s="146"/>
      <c r="J441" s="146"/>
      <c r="K441" s="146"/>
      <c r="L441" s="146"/>
      <c r="M441" s="146"/>
      <c r="N441" s="146"/>
      <c r="O441" s="146"/>
      <c r="P441" s="146"/>
      <c r="Q441" s="146"/>
      <c r="R441" s="146"/>
      <c r="S441" s="146"/>
      <c r="T441" s="146"/>
      <c r="U441" s="146"/>
      <c r="V441" s="146"/>
      <c r="W441" s="146"/>
      <c r="X441" s="146"/>
      <c r="Y441" s="146"/>
      <c r="Z441" s="146"/>
      <c r="AA441" s="146"/>
      <c r="AB441" s="146"/>
      <c r="AC441" s="146"/>
    </row>
    <row r="442">
      <c r="A442" s="146"/>
      <c r="B442" s="146"/>
      <c r="C442" s="146"/>
      <c r="D442" s="146"/>
      <c r="E442" s="146"/>
      <c r="F442" s="146"/>
      <c r="G442" s="146"/>
      <c r="H442" s="146"/>
      <c r="I442" s="146"/>
      <c r="J442" s="146"/>
      <c r="K442" s="146"/>
      <c r="L442" s="146"/>
      <c r="M442" s="146"/>
      <c r="N442" s="146"/>
      <c r="O442" s="146"/>
      <c r="P442" s="146"/>
      <c r="Q442" s="146"/>
      <c r="R442" s="146"/>
      <c r="S442" s="146"/>
      <c r="T442" s="146"/>
      <c r="U442" s="146"/>
      <c r="V442" s="146"/>
      <c r="W442" s="146"/>
      <c r="X442" s="146"/>
      <c r="Y442" s="146"/>
      <c r="Z442" s="146"/>
      <c r="AA442" s="146"/>
      <c r="AB442" s="146"/>
      <c r="AC442" s="146"/>
    </row>
    <row r="443">
      <c r="A443" s="146"/>
      <c r="B443" s="146"/>
      <c r="C443" s="146"/>
      <c r="D443" s="146"/>
      <c r="E443" s="146"/>
      <c r="F443" s="146"/>
      <c r="G443" s="146"/>
      <c r="H443" s="146"/>
      <c r="I443" s="146"/>
      <c r="J443" s="146"/>
      <c r="K443" s="146"/>
      <c r="L443" s="146"/>
      <c r="M443" s="146"/>
      <c r="N443" s="146"/>
      <c r="O443" s="146"/>
      <c r="P443" s="146"/>
      <c r="Q443" s="146"/>
      <c r="R443" s="146"/>
      <c r="S443" s="146"/>
      <c r="T443" s="146"/>
      <c r="U443" s="146"/>
      <c r="V443" s="146"/>
      <c r="W443" s="146"/>
      <c r="X443" s="146"/>
      <c r="Y443" s="146"/>
      <c r="Z443" s="146"/>
      <c r="AA443" s="146"/>
      <c r="AB443" s="146"/>
      <c r="AC443" s="146"/>
    </row>
    <row r="444">
      <c r="A444" s="146"/>
      <c r="B444" s="146"/>
      <c r="C444" s="146"/>
      <c r="D444" s="146"/>
      <c r="E444" s="146"/>
      <c r="F444" s="146"/>
      <c r="G444" s="146"/>
      <c r="H444" s="146"/>
      <c r="I444" s="146"/>
      <c r="J444" s="146"/>
      <c r="K444" s="146"/>
      <c r="L444" s="146"/>
      <c r="M444" s="146"/>
      <c r="N444" s="146"/>
      <c r="O444" s="146"/>
      <c r="P444" s="146"/>
      <c r="Q444" s="146"/>
      <c r="R444" s="146"/>
      <c r="S444" s="146"/>
      <c r="T444" s="146"/>
      <c r="U444" s="146"/>
      <c r="V444" s="146"/>
      <c r="W444" s="146"/>
      <c r="X444" s="146"/>
      <c r="Y444" s="146"/>
      <c r="Z444" s="146"/>
      <c r="AA444" s="146"/>
      <c r="AB444" s="146"/>
      <c r="AC444" s="146"/>
    </row>
    <row r="445">
      <c r="A445" s="146"/>
      <c r="B445" s="146"/>
      <c r="C445" s="146"/>
      <c r="D445" s="146"/>
      <c r="E445" s="146"/>
      <c r="F445" s="146"/>
      <c r="G445" s="146"/>
      <c r="H445" s="146"/>
      <c r="I445" s="146"/>
      <c r="J445" s="146"/>
      <c r="K445" s="146"/>
      <c r="L445" s="146"/>
      <c r="M445" s="146"/>
      <c r="N445" s="146"/>
      <c r="O445" s="146"/>
      <c r="P445" s="146"/>
      <c r="Q445" s="146"/>
      <c r="R445" s="146"/>
      <c r="S445" s="146"/>
      <c r="T445" s="146"/>
      <c r="U445" s="146"/>
      <c r="V445" s="146"/>
      <c r="W445" s="146"/>
      <c r="X445" s="146"/>
      <c r="Y445" s="146"/>
      <c r="Z445" s="146"/>
      <c r="AA445" s="146"/>
      <c r="AB445" s="146"/>
      <c r="AC445" s="146"/>
    </row>
    <row r="446">
      <c r="A446" s="146"/>
      <c r="B446" s="146"/>
      <c r="C446" s="146"/>
      <c r="D446" s="146"/>
      <c r="E446" s="146"/>
      <c r="F446" s="146"/>
      <c r="G446" s="146"/>
      <c r="H446" s="146"/>
      <c r="I446" s="146"/>
      <c r="J446" s="146"/>
      <c r="K446" s="146"/>
      <c r="L446" s="146"/>
      <c r="M446" s="146"/>
      <c r="N446" s="146"/>
      <c r="O446" s="146"/>
      <c r="P446" s="146"/>
      <c r="Q446" s="146"/>
      <c r="R446" s="146"/>
      <c r="S446" s="146"/>
      <c r="T446" s="146"/>
      <c r="U446" s="146"/>
      <c r="V446" s="146"/>
      <c r="W446" s="146"/>
      <c r="X446" s="146"/>
      <c r="Y446" s="146"/>
      <c r="Z446" s="146"/>
      <c r="AA446" s="146"/>
      <c r="AB446" s="146"/>
      <c r="AC446" s="146"/>
    </row>
    <row r="447">
      <c r="A447" s="146"/>
      <c r="B447" s="146"/>
      <c r="C447" s="146"/>
      <c r="D447" s="146"/>
      <c r="E447" s="146"/>
      <c r="F447" s="146"/>
      <c r="G447" s="146"/>
      <c r="H447" s="146"/>
      <c r="I447" s="146"/>
      <c r="J447" s="146"/>
      <c r="K447" s="146"/>
      <c r="L447" s="146"/>
      <c r="M447" s="146"/>
      <c r="N447" s="146"/>
      <c r="O447" s="146"/>
      <c r="P447" s="146"/>
      <c r="Q447" s="146"/>
      <c r="R447" s="146"/>
      <c r="S447" s="146"/>
      <c r="T447" s="146"/>
      <c r="U447" s="146"/>
      <c r="V447" s="146"/>
      <c r="W447" s="146"/>
      <c r="X447" s="146"/>
      <c r="Y447" s="146"/>
      <c r="Z447" s="146"/>
      <c r="AA447" s="146"/>
      <c r="AB447" s="146"/>
      <c r="AC447" s="146"/>
    </row>
    <row r="448">
      <c r="A448" s="146"/>
      <c r="B448" s="146"/>
      <c r="C448" s="146"/>
      <c r="D448" s="146"/>
      <c r="E448" s="146"/>
      <c r="F448" s="146"/>
      <c r="G448" s="146"/>
      <c r="H448" s="146"/>
      <c r="I448" s="146"/>
      <c r="J448" s="146"/>
      <c r="K448" s="146"/>
      <c r="L448" s="146"/>
      <c r="M448" s="146"/>
      <c r="N448" s="146"/>
      <c r="O448" s="146"/>
      <c r="P448" s="146"/>
      <c r="Q448" s="146"/>
      <c r="R448" s="146"/>
      <c r="S448" s="146"/>
      <c r="T448" s="146"/>
      <c r="U448" s="146"/>
      <c r="V448" s="146"/>
      <c r="W448" s="146"/>
      <c r="X448" s="146"/>
      <c r="Y448" s="146"/>
      <c r="Z448" s="146"/>
      <c r="AA448" s="146"/>
      <c r="AB448" s="146"/>
      <c r="AC448" s="146"/>
    </row>
    <row r="449">
      <c r="A449" s="146"/>
      <c r="B449" s="146"/>
      <c r="C449" s="146"/>
      <c r="D449" s="146"/>
      <c r="E449" s="146"/>
      <c r="F449" s="146"/>
      <c r="G449" s="146"/>
      <c r="H449" s="146"/>
      <c r="I449" s="146"/>
      <c r="J449" s="146"/>
      <c r="K449" s="146"/>
      <c r="L449" s="146"/>
      <c r="M449" s="146"/>
      <c r="N449" s="146"/>
      <c r="O449" s="146"/>
      <c r="P449" s="146"/>
      <c r="Q449" s="146"/>
      <c r="R449" s="146"/>
      <c r="S449" s="146"/>
      <c r="T449" s="146"/>
      <c r="U449" s="146"/>
      <c r="V449" s="146"/>
      <c r="W449" s="146"/>
      <c r="X449" s="146"/>
      <c r="Y449" s="146"/>
      <c r="Z449" s="146"/>
      <c r="AA449" s="146"/>
      <c r="AB449" s="146"/>
      <c r="AC449" s="146"/>
    </row>
    <row r="450">
      <c r="A450" s="146"/>
      <c r="B450" s="146"/>
      <c r="C450" s="146"/>
      <c r="D450" s="146"/>
      <c r="E450" s="146"/>
      <c r="F450" s="146"/>
      <c r="G450" s="146"/>
      <c r="H450" s="146"/>
      <c r="I450" s="146"/>
      <c r="J450" s="146"/>
      <c r="K450" s="146"/>
      <c r="L450" s="146"/>
      <c r="M450" s="146"/>
      <c r="N450" s="146"/>
      <c r="O450" s="146"/>
      <c r="P450" s="146"/>
      <c r="Q450" s="146"/>
      <c r="R450" s="146"/>
      <c r="S450" s="146"/>
      <c r="T450" s="146"/>
      <c r="U450" s="146"/>
      <c r="V450" s="146"/>
      <c r="W450" s="146"/>
      <c r="X450" s="146"/>
      <c r="Y450" s="146"/>
      <c r="Z450" s="146"/>
      <c r="AA450" s="146"/>
      <c r="AB450" s="146"/>
      <c r="AC450" s="146"/>
    </row>
    <row r="451">
      <c r="A451" s="146"/>
      <c r="B451" s="146"/>
      <c r="C451" s="146"/>
      <c r="D451" s="146"/>
      <c r="E451" s="146"/>
      <c r="F451" s="146"/>
      <c r="G451" s="146"/>
      <c r="H451" s="146"/>
      <c r="I451" s="146"/>
      <c r="J451" s="146"/>
      <c r="K451" s="146"/>
      <c r="L451" s="146"/>
      <c r="M451" s="146"/>
      <c r="N451" s="146"/>
      <c r="O451" s="146"/>
      <c r="P451" s="146"/>
      <c r="Q451" s="146"/>
      <c r="R451" s="146"/>
      <c r="S451" s="146"/>
      <c r="T451" s="146"/>
      <c r="U451" s="146"/>
      <c r="V451" s="146"/>
      <c r="W451" s="146"/>
      <c r="X451" s="146"/>
      <c r="Y451" s="146"/>
      <c r="Z451" s="146"/>
      <c r="AA451" s="146"/>
      <c r="AB451" s="146"/>
      <c r="AC451" s="146"/>
    </row>
    <row r="452">
      <c r="A452" s="146"/>
      <c r="B452" s="146"/>
      <c r="C452" s="146"/>
      <c r="D452" s="146"/>
      <c r="E452" s="146"/>
      <c r="F452" s="146"/>
      <c r="G452" s="146"/>
      <c r="H452" s="146"/>
      <c r="I452" s="146"/>
      <c r="J452" s="146"/>
      <c r="K452" s="146"/>
      <c r="L452" s="146"/>
      <c r="M452" s="146"/>
      <c r="N452" s="146"/>
      <c r="O452" s="146"/>
      <c r="P452" s="146"/>
      <c r="Q452" s="146"/>
      <c r="R452" s="146"/>
      <c r="S452" s="146"/>
      <c r="T452" s="146"/>
      <c r="U452" s="146"/>
      <c r="V452" s="146"/>
      <c r="W452" s="146"/>
      <c r="X452" s="146"/>
      <c r="Y452" s="146"/>
      <c r="Z452" s="146"/>
      <c r="AA452" s="146"/>
      <c r="AB452" s="146"/>
      <c r="AC452" s="146"/>
    </row>
    <row r="453">
      <c r="A453" s="146"/>
      <c r="B453" s="146"/>
      <c r="C453" s="146"/>
      <c r="D453" s="146"/>
      <c r="E453" s="146"/>
      <c r="F453" s="146"/>
      <c r="G453" s="146"/>
      <c r="H453" s="146"/>
      <c r="I453" s="146"/>
      <c r="J453" s="146"/>
      <c r="K453" s="146"/>
      <c r="L453" s="146"/>
      <c r="M453" s="146"/>
      <c r="N453" s="146"/>
      <c r="O453" s="146"/>
      <c r="P453" s="146"/>
      <c r="Q453" s="146"/>
      <c r="R453" s="146"/>
      <c r="S453" s="146"/>
      <c r="T453" s="146"/>
      <c r="U453" s="146"/>
      <c r="V453" s="146"/>
      <c r="W453" s="146"/>
      <c r="X453" s="146"/>
      <c r="Y453" s="146"/>
      <c r="Z453" s="146"/>
      <c r="AA453" s="146"/>
      <c r="AB453" s="146"/>
      <c r="AC453" s="146"/>
    </row>
    <row r="454">
      <c r="A454" s="146"/>
      <c r="B454" s="146"/>
      <c r="C454" s="146"/>
      <c r="D454" s="146"/>
      <c r="E454" s="146"/>
      <c r="F454" s="146"/>
      <c r="G454" s="146"/>
      <c r="H454" s="146"/>
      <c r="I454" s="146"/>
      <c r="J454" s="146"/>
      <c r="K454" s="146"/>
      <c r="L454" s="146"/>
      <c r="M454" s="146"/>
      <c r="N454" s="146"/>
      <c r="O454" s="146"/>
      <c r="P454" s="146"/>
      <c r="Q454" s="146"/>
      <c r="R454" s="146"/>
      <c r="S454" s="146"/>
      <c r="T454" s="146"/>
      <c r="U454" s="146"/>
      <c r="V454" s="146"/>
      <c r="W454" s="146"/>
      <c r="X454" s="146"/>
      <c r="Y454" s="146"/>
      <c r="Z454" s="146"/>
      <c r="AA454" s="146"/>
      <c r="AB454" s="146"/>
      <c r="AC454" s="146"/>
    </row>
    <row r="455">
      <c r="A455" s="146"/>
      <c r="B455" s="146"/>
      <c r="C455" s="146"/>
      <c r="D455" s="146"/>
      <c r="E455" s="146"/>
      <c r="F455" s="146"/>
      <c r="G455" s="146"/>
      <c r="H455" s="146"/>
      <c r="I455" s="146"/>
      <c r="J455" s="146"/>
      <c r="K455" s="146"/>
      <c r="L455" s="146"/>
      <c r="M455" s="146"/>
      <c r="N455" s="146"/>
      <c r="O455" s="146"/>
      <c r="P455" s="146"/>
      <c r="Q455" s="146"/>
      <c r="R455" s="146"/>
      <c r="S455" s="146"/>
      <c r="T455" s="146"/>
      <c r="U455" s="146"/>
      <c r="V455" s="146"/>
      <c r="W455" s="146"/>
      <c r="X455" s="146"/>
      <c r="Y455" s="146"/>
      <c r="Z455" s="146"/>
      <c r="AA455" s="146"/>
      <c r="AB455" s="146"/>
      <c r="AC455" s="146"/>
    </row>
    <row r="456">
      <c r="A456" s="146"/>
      <c r="B456" s="146"/>
      <c r="C456" s="146"/>
      <c r="D456" s="146"/>
      <c r="E456" s="146"/>
      <c r="F456" s="146"/>
      <c r="G456" s="146"/>
      <c r="H456" s="146"/>
      <c r="I456" s="146"/>
      <c r="J456" s="146"/>
      <c r="K456" s="146"/>
      <c r="L456" s="146"/>
      <c r="M456" s="146"/>
      <c r="N456" s="146"/>
      <c r="O456" s="146"/>
      <c r="P456" s="146"/>
      <c r="Q456" s="146"/>
      <c r="R456" s="146"/>
      <c r="S456" s="146"/>
      <c r="T456" s="146"/>
      <c r="U456" s="146"/>
      <c r="V456" s="146"/>
      <c r="W456" s="146"/>
      <c r="X456" s="146"/>
      <c r="Y456" s="146"/>
      <c r="Z456" s="146"/>
      <c r="AA456" s="146"/>
      <c r="AB456" s="146"/>
      <c r="AC456" s="146"/>
    </row>
    <row r="457">
      <c r="A457" s="146"/>
      <c r="B457" s="146"/>
      <c r="C457" s="146"/>
      <c r="D457" s="146"/>
      <c r="E457" s="146"/>
      <c r="F457" s="146"/>
      <c r="G457" s="146"/>
      <c r="H457" s="146"/>
      <c r="I457" s="146"/>
      <c r="J457" s="146"/>
      <c r="K457" s="146"/>
      <c r="L457" s="146"/>
      <c r="M457" s="146"/>
      <c r="N457" s="146"/>
      <c r="O457" s="146"/>
      <c r="P457" s="146"/>
      <c r="Q457" s="146"/>
      <c r="R457" s="146"/>
      <c r="S457" s="146"/>
      <c r="T457" s="146"/>
      <c r="U457" s="146"/>
      <c r="V457" s="146"/>
      <c r="W457" s="146"/>
      <c r="X457" s="146"/>
      <c r="Y457" s="146"/>
      <c r="Z457" s="146"/>
      <c r="AA457" s="146"/>
      <c r="AB457" s="146"/>
      <c r="AC457" s="146"/>
    </row>
    <row r="458">
      <c r="A458" s="146"/>
      <c r="B458" s="146"/>
      <c r="C458" s="146"/>
      <c r="D458" s="146"/>
      <c r="E458" s="146"/>
      <c r="F458" s="146"/>
      <c r="G458" s="146"/>
      <c r="H458" s="146"/>
      <c r="I458" s="146"/>
      <c r="J458" s="146"/>
      <c r="K458" s="146"/>
      <c r="L458" s="146"/>
      <c r="M458" s="146"/>
      <c r="N458" s="146"/>
      <c r="O458" s="146"/>
      <c r="P458" s="146"/>
      <c r="Q458" s="146"/>
      <c r="R458" s="146"/>
      <c r="S458" s="146"/>
      <c r="T458" s="146"/>
      <c r="U458" s="146"/>
      <c r="V458" s="146"/>
      <c r="W458" s="146"/>
      <c r="X458" s="146"/>
      <c r="Y458" s="146"/>
      <c r="Z458" s="146"/>
      <c r="AA458" s="146"/>
      <c r="AB458" s="146"/>
      <c r="AC458" s="146"/>
    </row>
    <row r="459">
      <c r="A459" s="146"/>
      <c r="B459" s="146"/>
      <c r="C459" s="146"/>
      <c r="D459" s="146"/>
      <c r="E459" s="146"/>
      <c r="F459" s="146"/>
      <c r="G459" s="146"/>
      <c r="H459" s="146"/>
      <c r="I459" s="146"/>
      <c r="J459" s="146"/>
      <c r="K459" s="146"/>
      <c r="L459" s="146"/>
      <c r="M459" s="146"/>
      <c r="N459" s="146"/>
      <c r="O459" s="146"/>
      <c r="P459" s="146"/>
      <c r="Q459" s="146"/>
      <c r="R459" s="146"/>
      <c r="S459" s="146"/>
      <c r="T459" s="146"/>
      <c r="U459" s="146"/>
      <c r="V459" s="146"/>
      <c r="W459" s="146"/>
      <c r="X459" s="146"/>
      <c r="Y459" s="146"/>
      <c r="Z459" s="146"/>
      <c r="AA459" s="146"/>
      <c r="AB459" s="146"/>
      <c r="AC459" s="146"/>
    </row>
    <row r="460">
      <c r="A460" s="146"/>
      <c r="B460" s="146"/>
      <c r="C460" s="146"/>
      <c r="D460" s="146"/>
      <c r="E460" s="146"/>
      <c r="F460" s="146"/>
      <c r="G460" s="146"/>
      <c r="H460" s="146"/>
      <c r="I460" s="146"/>
      <c r="J460" s="146"/>
      <c r="K460" s="146"/>
      <c r="L460" s="146"/>
      <c r="M460" s="146"/>
      <c r="N460" s="146"/>
      <c r="O460" s="146"/>
      <c r="P460" s="146"/>
      <c r="Q460" s="146"/>
      <c r="R460" s="146"/>
      <c r="S460" s="146"/>
      <c r="T460" s="146"/>
      <c r="U460" s="146"/>
      <c r="V460" s="146"/>
      <c r="W460" s="146"/>
      <c r="X460" s="146"/>
      <c r="Y460" s="146"/>
      <c r="Z460" s="146"/>
      <c r="AA460" s="146"/>
      <c r="AB460" s="146"/>
      <c r="AC460" s="146"/>
    </row>
    <row r="461">
      <c r="A461" s="146"/>
      <c r="B461" s="146"/>
      <c r="C461" s="146"/>
      <c r="D461" s="146"/>
      <c r="E461" s="146"/>
      <c r="F461" s="146"/>
      <c r="G461" s="146"/>
      <c r="H461" s="146"/>
      <c r="I461" s="146"/>
      <c r="J461" s="146"/>
      <c r="K461" s="146"/>
      <c r="L461" s="146"/>
      <c r="M461" s="146"/>
      <c r="N461" s="146"/>
      <c r="O461" s="146"/>
      <c r="P461" s="146"/>
      <c r="Q461" s="146"/>
      <c r="R461" s="146"/>
      <c r="S461" s="146"/>
      <c r="T461" s="146"/>
      <c r="U461" s="146"/>
      <c r="V461" s="146"/>
      <c r="W461" s="146"/>
      <c r="X461" s="146"/>
      <c r="Y461" s="146"/>
      <c r="Z461" s="146"/>
      <c r="AA461" s="146"/>
      <c r="AB461" s="146"/>
      <c r="AC461" s="146"/>
    </row>
    <row r="462">
      <c r="A462" s="146"/>
      <c r="B462" s="146"/>
      <c r="C462" s="146"/>
      <c r="D462" s="146"/>
      <c r="E462" s="146"/>
      <c r="F462" s="146"/>
      <c r="G462" s="146"/>
      <c r="H462" s="146"/>
      <c r="I462" s="146"/>
      <c r="J462" s="146"/>
      <c r="K462" s="146"/>
      <c r="L462" s="146"/>
      <c r="M462" s="146"/>
      <c r="N462" s="146"/>
      <c r="O462" s="146"/>
      <c r="P462" s="146"/>
      <c r="Q462" s="146"/>
      <c r="R462" s="146"/>
      <c r="S462" s="146"/>
      <c r="T462" s="146"/>
      <c r="U462" s="146"/>
      <c r="V462" s="146"/>
      <c r="W462" s="146"/>
      <c r="X462" s="146"/>
      <c r="Y462" s="146"/>
      <c r="Z462" s="146"/>
      <c r="AA462" s="146"/>
      <c r="AB462" s="146"/>
      <c r="AC462" s="146"/>
    </row>
    <row r="463">
      <c r="A463" s="146"/>
      <c r="B463" s="146"/>
      <c r="C463" s="146"/>
      <c r="D463" s="146"/>
      <c r="E463" s="146"/>
      <c r="F463" s="146"/>
      <c r="G463" s="146"/>
      <c r="H463" s="146"/>
      <c r="I463" s="146"/>
      <c r="J463" s="146"/>
      <c r="K463" s="146"/>
      <c r="L463" s="146"/>
      <c r="M463" s="146"/>
      <c r="N463" s="146"/>
      <c r="O463" s="146"/>
      <c r="P463" s="146"/>
      <c r="Q463" s="146"/>
      <c r="R463" s="146"/>
      <c r="S463" s="146"/>
      <c r="T463" s="146"/>
      <c r="U463" s="146"/>
      <c r="V463" s="146"/>
      <c r="W463" s="146"/>
      <c r="X463" s="146"/>
      <c r="Y463" s="146"/>
      <c r="Z463" s="146"/>
      <c r="AA463" s="146"/>
      <c r="AB463" s="146"/>
      <c r="AC463" s="146"/>
    </row>
    <row r="464">
      <c r="A464" s="146"/>
      <c r="B464" s="146"/>
      <c r="C464" s="146"/>
      <c r="D464" s="146"/>
      <c r="E464" s="146"/>
      <c r="F464" s="146"/>
      <c r="G464" s="146"/>
      <c r="H464" s="146"/>
      <c r="I464" s="146"/>
      <c r="J464" s="146"/>
      <c r="K464" s="146"/>
      <c r="L464" s="146"/>
      <c r="M464" s="146"/>
      <c r="N464" s="146"/>
      <c r="O464" s="146"/>
      <c r="P464" s="146"/>
      <c r="Q464" s="146"/>
      <c r="R464" s="146"/>
      <c r="S464" s="146"/>
      <c r="T464" s="146"/>
      <c r="U464" s="146"/>
      <c r="V464" s="146"/>
      <c r="W464" s="146"/>
      <c r="X464" s="146"/>
      <c r="Y464" s="146"/>
      <c r="Z464" s="146"/>
      <c r="AA464" s="146"/>
      <c r="AB464" s="146"/>
      <c r="AC464" s="146"/>
    </row>
    <row r="465">
      <c r="A465" s="146"/>
      <c r="B465" s="146"/>
      <c r="C465" s="146"/>
      <c r="D465" s="146"/>
      <c r="E465" s="146"/>
      <c r="F465" s="146"/>
      <c r="G465" s="146"/>
      <c r="H465" s="146"/>
      <c r="I465" s="146"/>
      <c r="J465" s="146"/>
      <c r="K465" s="146"/>
      <c r="L465" s="146"/>
      <c r="M465" s="146"/>
      <c r="N465" s="146"/>
      <c r="O465" s="146"/>
      <c r="P465" s="146"/>
      <c r="Q465" s="146"/>
      <c r="R465" s="146"/>
      <c r="S465" s="146"/>
      <c r="T465" s="146"/>
      <c r="U465" s="146"/>
      <c r="V465" s="146"/>
      <c r="W465" s="146"/>
      <c r="X465" s="146"/>
      <c r="Y465" s="146"/>
      <c r="Z465" s="146"/>
      <c r="AA465" s="146"/>
      <c r="AB465" s="146"/>
      <c r="AC465" s="146"/>
    </row>
    <row r="466">
      <c r="A466" s="146"/>
      <c r="B466" s="146"/>
      <c r="C466" s="146"/>
      <c r="D466" s="146"/>
      <c r="E466" s="146"/>
      <c r="F466" s="146"/>
      <c r="G466" s="146"/>
      <c r="H466" s="146"/>
      <c r="I466" s="146"/>
      <c r="J466" s="146"/>
      <c r="K466" s="146"/>
      <c r="L466" s="146"/>
      <c r="M466" s="146"/>
      <c r="N466" s="146"/>
      <c r="O466" s="146"/>
      <c r="P466" s="146"/>
      <c r="Q466" s="146"/>
      <c r="R466" s="146"/>
      <c r="S466" s="146"/>
      <c r="T466" s="146"/>
      <c r="U466" s="146"/>
      <c r="V466" s="146"/>
      <c r="W466" s="146"/>
      <c r="X466" s="146"/>
      <c r="Y466" s="146"/>
      <c r="Z466" s="146"/>
      <c r="AA466" s="146"/>
      <c r="AB466" s="146"/>
      <c r="AC466" s="146"/>
    </row>
    <row r="467">
      <c r="A467" s="146"/>
      <c r="B467" s="146"/>
      <c r="C467" s="146"/>
      <c r="D467" s="146"/>
      <c r="E467" s="146"/>
      <c r="F467" s="146"/>
      <c r="G467" s="146"/>
      <c r="H467" s="146"/>
      <c r="I467" s="146"/>
      <c r="J467" s="146"/>
      <c r="K467" s="146"/>
      <c r="L467" s="146"/>
      <c r="M467" s="146"/>
      <c r="N467" s="146"/>
      <c r="O467" s="146"/>
      <c r="P467" s="146"/>
      <c r="Q467" s="146"/>
      <c r="R467" s="146"/>
      <c r="S467" s="146"/>
      <c r="T467" s="146"/>
      <c r="U467" s="146"/>
      <c r="V467" s="146"/>
      <c r="W467" s="146"/>
      <c r="X467" s="146"/>
      <c r="Y467" s="146"/>
      <c r="Z467" s="146"/>
      <c r="AA467" s="146"/>
      <c r="AB467" s="146"/>
      <c r="AC467" s="146"/>
    </row>
    <row r="468">
      <c r="A468" s="146"/>
      <c r="B468" s="146"/>
      <c r="C468" s="146"/>
      <c r="D468" s="146"/>
      <c r="E468" s="146"/>
      <c r="F468" s="146"/>
      <c r="G468" s="146"/>
      <c r="H468" s="146"/>
      <c r="I468" s="146"/>
      <c r="J468" s="146"/>
      <c r="K468" s="146"/>
      <c r="L468" s="146"/>
      <c r="M468" s="146"/>
      <c r="N468" s="146"/>
      <c r="O468" s="146"/>
      <c r="P468" s="146"/>
      <c r="Q468" s="146"/>
      <c r="R468" s="146"/>
      <c r="S468" s="146"/>
      <c r="T468" s="146"/>
      <c r="U468" s="146"/>
      <c r="V468" s="146"/>
      <c r="W468" s="146"/>
      <c r="X468" s="146"/>
      <c r="Y468" s="146"/>
      <c r="Z468" s="146"/>
      <c r="AA468" s="146"/>
      <c r="AB468" s="146"/>
      <c r="AC468" s="146"/>
    </row>
    <row r="469">
      <c r="A469" s="146"/>
      <c r="B469" s="146"/>
      <c r="C469" s="146"/>
      <c r="D469" s="146"/>
      <c r="E469" s="146"/>
      <c r="F469" s="146"/>
      <c r="G469" s="146"/>
      <c r="H469" s="146"/>
      <c r="I469" s="146"/>
      <c r="J469" s="146"/>
      <c r="K469" s="146"/>
      <c r="L469" s="146"/>
      <c r="M469" s="146"/>
      <c r="N469" s="146"/>
      <c r="O469" s="146"/>
      <c r="P469" s="146"/>
      <c r="Q469" s="146"/>
      <c r="R469" s="146"/>
      <c r="S469" s="146"/>
      <c r="T469" s="146"/>
      <c r="U469" s="146"/>
      <c r="V469" s="146"/>
      <c r="W469" s="146"/>
      <c r="X469" s="146"/>
      <c r="Y469" s="146"/>
      <c r="Z469" s="146"/>
      <c r="AA469" s="146"/>
      <c r="AB469" s="146"/>
      <c r="AC469" s="146"/>
    </row>
    <row r="470">
      <c r="A470" s="146"/>
      <c r="B470" s="146"/>
      <c r="C470" s="146"/>
      <c r="D470" s="146"/>
      <c r="E470" s="146"/>
      <c r="F470" s="146"/>
      <c r="G470" s="146"/>
      <c r="H470" s="146"/>
      <c r="I470" s="146"/>
      <c r="J470" s="146"/>
      <c r="K470" s="146"/>
      <c r="L470" s="146"/>
      <c r="M470" s="146"/>
      <c r="N470" s="146"/>
      <c r="O470" s="146"/>
      <c r="P470" s="146"/>
      <c r="Q470" s="146"/>
      <c r="R470" s="146"/>
      <c r="S470" s="146"/>
      <c r="T470" s="146"/>
      <c r="U470" s="146"/>
      <c r="V470" s="146"/>
      <c r="W470" s="146"/>
      <c r="X470" s="146"/>
      <c r="Y470" s="146"/>
      <c r="Z470" s="146"/>
      <c r="AA470" s="146"/>
      <c r="AB470" s="146"/>
      <c r="AC470" s="146"/>
    </row>
    <row r="471">
      <c r="A471" s="146"/>
      <c r="B471" s="146"/>
      <c r="C471" s="146"/>
      <c r="D471" s="146"/>
      <c r="E471" s="146"/>
      <c r="F471" s="146"/>
      <c r="G471" s="146"/>
      <c r="H471" s="146"/>
      <c r="I471" s="146"/>
      <c r="J471" s="146"/>
      <c r="K471" s="146"/>
      <c r="L471" s="146"/>
      <c r="M471" s="146"/>
      <c r="N471" s="146"/>
      <c r="O471" s="146"/>
      <c r="P471" s="146"/>
      <c r="Q471" s="146"/>
      <c r="R471" s="146"/>
      <c r="S471" s="146"/>
      <c r="T471" s="146"/>
      <c r="U471" s="146"/>
      <c r="V471" s="146"/>
      <c r="W471" s="146"/>
      <c r="X471" s="146"/>
      <c r="Y471" s="146"/>
      <c r="Z471" s="146"/>
      <c r="AA471" s="146"/>
      <c r="AB471" s="146"/>
      <c r="AC471" s="146"/>
    </row>
    <row r="472">
      <c r="A472" s="146"/>
      <c r="B472" s="146"/>
      <c r="C472" s="146"/>
      <c r="D472" s="146"/>
      <c r="E472" s="146"/>
      <c r="F472" s="146"/>
      <c r="G472" s="146"/>
      <c r="H472" s="146"/>
      <c r="I472" s="146"/>
      <c r="J472" s="146"/>
      <c r="K472" s="146"/>
      <c r="L472" s="146"/>
      <c r="M472" s="146"/>
      <c r="N472" s="146"/>
      <c r="O472" s="146"/>
      <c r="P472" s="146"/>
      <c r="Q472" s="146"/>
      <c r="R472" s="146"/>
      <c r="S472" s="146"/>
      <c r="T472" s="146"/>
      <c r="U472" s="146"/>
      <c r="V472" s="146"/>
      <c r="W472" s="146"/>
      <c r="X472" s="146"/>
      <c r="Y472" s="146"/>
      <c r="Z472" s="146"/>
      <c r="AA472" s="146"/>
      <c r="AB472" s="146"/>
      <c r="AC472" s="146"/>
    </row>
    <row r="473">
      <c r="A473" s="146"/>
      <c r="B473" s="146"/>
      <c r="C473" s="146"/>
      <c r="D473" s="146"/>
      <c r="E473" s="146"/>
      <c r="F473" s="146"/>
      <c r="G473" s="146"/>
      <c r="H473" s="146"/>
      <c r="I473" s="146"/>
      <c r="J473" s="146"/>
      <c r="K473" s="146"/>
      <c r="L473" s="146"/>
      <c r="M473" s="146"/>
      <c r="N473" s="146"/>
      <c r="O473" s="146"/>
      <c r="P473" s="146"/>
      <c r="Q473" s="146"/>
      <c r="R473" s="146"/>
      <c r="S473" s="146"/>
      <c r="T473" s="146"/>
      <c r="U473" s="146"/>
      <c r="V473" s="146"/>
      <c r="W473" s="146"/>
      <c r="X473" s="146"/>
      <c r="Y473" s="146"/>
      <c r="Z473" s="146"/>
      <c r="AA473" s="146"/>
      <c r="AB473" s="146"/>
      <c r="AC473" s="146"/>
    </row>
    <row r="474">
      <c r="A474" s="146"/>
      <c r="B474" s="146"/>
      <c r="C474" s="146"/>
      <c r="D474" s="146"/>
      <c r="E474" s="146"/>
      <c r="F474" s="146"/>
      <c r="G474" s="146"/>
      <c r="H474" s="146"/>
      <c r="I474" s="146"/>
      <c r="J474" s="146"/>
      <c r="K474" s="146"/>
      <c r="L474" s="146"/>
      <c r="M474" s="146"/>
      <c r="N474" s="146"/>
      <c r="O474" s="146"/>
      <c r="P474" s="146"/>
      <c r="Q474" s="146"/>
      <c r="R474" s="146"/>
      <c r="S474" s="146"/>
      <c r="T474" s="146"/>
      <c r="U474" s="146"/>
      <c r="V474" s="146"/>
      <c r="W474" s="146"/>
      <c r="X474" s="146"/>
      <c r="Y474" s="146"/>
      <c r="Z474" s="146"/>
      <c r="AA474" s="146"/>
      <c r="AB474" s="146"/>
      <c r="AC474" s="146"/>
    </row>
    <row r="475">
      <c r="A475" s="146"/>
      <c r="B475" s="146"/>
      <c r="C475" s="146"/>
      <c r="D475" s="146"/>
      <c r="E475" s="146"/>
      <c r="F475" s="146"/>
      <c r="G475" s="146"/>
      <c r="H475" s="146"/>
      <c r="I475" s="146"/>
      <c r="J475" s="146"/>
      <c r="K475" s="146"/>
      <c r="L475" s="146"/>
      <c r="M475" s="146"/>
      <c r="N475" s="146"/>
      <c r="O475" s="146"/>
      <c r="P475" s="146"/>
      <c r="Q475" s="146"/>
      <c r="R475" s="146"/>
      <c r="S475" s="146"/>
      <c r="T475" s="146"/>
      <c r="U475" s="146"/>
      <c r="V475" s="146"/>
      <c r="W475" s="146"/>
      <c r="X475" s="146"/>
      <c r="Y475" s="146"/>
      <c r="Z475" s="146"/>
      <c r="AA475" s="146"/>
      <c r="AB475" s="146"/>
      <c r="AC475" s="146"/>
    </row>
    <row r="476">
      <c r="A476" s="146"/>
      <c r="B476" s="146"/>
      <c r="C476" s="146"/>
      <c r="D476" s="146"/>
      <c r="E476" s="146"/>
      <c r="F476" s="146"/>
      <c r="G476" s="146"/>
      <c r="H476" s="146"/>
      <c r="I476" s="146"/>
      <c r="J476" s="146"/>
      <c r="K476" s="146"/>
      <c r="L476" s="146"/>
      <c r="M476" s="146"/>
      <c r="N476" s="146"/>
      <c r="O476" s="146"/>
      <c r="P476" s="146"/>
      <c r="Q476" s="146"/>
      <c r="R476" s="146"/>
      <c r="S476" s="146"/>
      <c r="T476" s="146"/>
      <c r="U476" s="146"/>
      <c r="V476" s="146"/>
      <c r="W476" s="146"/>
      <c r="X476" s="146"/>
      <c r="Y476" s="146"/>
      <c r="Z476" s="146"/>
      <c r="AA476" s="146"/>
      <c r="AB476" s="146"/>
      <c r="AC476" s="146"/>
    </row>
    <row r="477">
      <c r="A477" s="146"/>
      <c r="B477" s="146"/>
      <c r="C477" s="146"/>
      <c r="D477" s="146"/>
      <c r="E477" s="146"/>
      <c r="F477" s="146"/>
      <c r="G477" s="146"/>
      <c r="H477" s="146"/>
      <c r="I477" s="146"/>
      <c r="J477" s="146"/>
      <c r="K477" s="146"/>
      <c r="L477" s="146"/>
      <c r="M477" s="146"/>
      <c r="N477" s="146"/>
      <c r="O477" s="146"/>
      <c r="P477" s="146"/>
      <c r="Q477" s="146"/>
      <c r="R477" s="146"/>
      <c r="S477" s="146"/>
      <c r="T477" s="146"/>
      <c r="U477" s="146"/>
      <c r="V477" s="146"/>
      <c r="W477" s="146"/>
      <c r="X477" s="146"/>
      <c r="Y477" s="146"/>
      <c r="Z477" s="146"/>
      <c r="AA477" s="146"/>
      <c r="AB477" s="146"/>
      <c r="AC477" s="146"/>
    </row>
    <row r="478">
      <c r="A478" s="146"/>
      <c r="B478" s="146"/>
      <c r="C478" s="146"/>
      <c r="D478" s="146"/>
      <c r="E478" s="146"/>
      <c r="F478" s="146"/>
      <c r="G478" s="146"/>
      <c r="H478" s="146"/>
      <c r="I478" s="146"/>
      <c r="J478" s="146"/>
      <c r="K478" s="146"/>
      <c r="L478" s="146"/>
      <c r="M478" s="146"/>
      <c r="N478" s="146"/>
      <c r="O478" s="146"/>
      <c r="P478" s="146"/>
      <c r="Q478" s="146"/>
      <c r="R478" s="146"/>
      <c r="S478" s="146"/>
      <c r="T478" s="146"/>
      <c r="U478" s="146"/>
      <c r="V478" s="146"/>
      <c r="W478" s="146"/>
      <c r="X478" s="146"/>
      <c r="Y478" s="146"/>
      <c r="Z478" s="146"/>
      <c r="AA478" s="146"/>
      <c r="AB478" s="146"/>
      <c r="AC478" s="146"/>
    </row>
    <row r="479">
      <c r="A479" s="146"/>
      <c r="B479" s="146"/>
      <c r="C479" s="146"/>
      <c r="D479" s="146"/>
      <c r="E479" s="146"/>
      <c r="F479" s="146"/>
      <c r="G479" s="146"/>
      <c r="H479" s="146"/>
      <c r="I479" s="146"/>
      <c r="J479" s="146"/>
      <c r="K479" s="146"/>
      <c r="L479" s="146"/>
      <c r="M479" s="146"/>
      <c r="N479" s="146"/>
      <c r="O479" s="146"/>
      <c r="P479" s="146"/>
      <c r="Q479" s="146"/>
      <c r="R479" s="146"/>
      <c r="S479" s="146"/>
      <c r="T479" s="146"/>
      <c r="U479" s="146"/>
      <c r="V479" s="146"/>
      <c r="W479" s="146"/>
      <c r="X479" s="146"/>
      <c r="Y479" s="146"/>
      <c r="Z479" s="146"/>
      <c r="AA479" s="146"/>
      <c r="AB479" s="146"/>
      <c r="AC479" s="146"/>
    </row>
    <row r="480">
      <c r="A480" s="146"/>
      <c r="B480" s="146"/>
      <c r="C480" s="146"/>
      <c r="D480" s="146"/>
      <c r="E480" s="146"/>
      <c r="F480" s="146"/>
      <c r="G480" s="146"/>
      <c r="H480" s="146"/>
      <c r="I480" s="146"/>
      <c r="J480" s="146"/>
      <c r="K480" s="146"/>
      <c r="L480" s="146"/>
      <c r="M480" s="146"/>
      <c r="N480" s="146"/>
      <c r="O480" s="146"/>
      <c r="P480" s="146"/>
      <c r="Q480" s="146"/>
      <c r="R480" s="146"/>
      <c r="S480" s="146"/>
      <c r="T480" s="146"/>
      <c r="U480" s="146"/>
      <c r="V480" s="146"/>
      <c r="W480" s="146"/>
      <c r="X480" s="146"/>
      <c r="Y480" s="146"/>
      <c r="Z480" s="146"/>
      <c r="AA480" s="146"/>
      <c r="AB480" s="146"/>
      <c r="AC480" s="146"/>
    </row>
    <row r="481">
      <c r="A481" s="146"/>
      <c r="B481" s="146"/>
      <c r="C481" s="146"/>
      <c r="D481" s="146"/>
      <c r="E481" s="146"/>
      <c r="F481" s="146"/>
      <c r="G481" s="146"/>
      <c r="H481" s="146"/>
      <c r="I481" s="146"/>
      <c r="J481" s="146"/>
      <c r="K481" s="146"/>
      <c r="L481" s="146"/>
      <c r="M481" s="146"/>
      <c r="N481" s="146"/>
      <c r="O481" s="146"/>
      <c r="P481" s="146"/>
      <c r="Q481" s="146"/>
      <c r="R481" s="146"/>
      <c r="S481" s="146"/>
      <c r="T481" s="146"/>
      <c r="U481" s="146"/>
      <c r="V481" s="146"/>
      <c r="W481" s="146"/>
      <c r="X481" s="146"/>
      <c r="Y481" s="146"/>
      <c r="Z481" s="146"/>
      <c r="AA481" s="146"/>
      <c r="AB481" s="146"/>
      <c r="AC481" s="146"/>
    </row>
    <row r="482">
      <c r="A482" s="146"/>
      <c r="B482" s="146"/>
      <c r="C482" s="146"/>
      <c r="D482" s="146"/>
      <c r="E482" s="146"/>
      <c r="F482" s="146"/>
      <c r="G482" s="146"/>
      <c r="H482" s="146"/>
      <c r="I482" s="146"/>
      <c r="J482" s="146"/>
      <c r="K482" s="146"/>
      <c r="L482" s="146"/>
      <c r="M482" s="146"/>
      <c r="N482" s="146"/>
      <c r="O482" s="146"/>
      <c r="P482" s="146"/>
      <c r="Q482" s="146"/>
      <c r="R482" s="146"/>
      <c r="S482" s="146"/>
      <c r="T482" s="146"/>
      <c r="U482" s="146"/>
      <c r="V482" s="146"/>
      <c r="W482" s="146"/>
      <c r="X482" s="146"/>
      <c r="Y482" s="146"/>
      <c r="Z482" s="146"/>
      <c r="AA482" s="146"/>
      <c r="AB482" s="146"/>
      <c r="AC482" s="146"/>
    </row>
    <row r="483">
      <c r="A483" s="146"/>
      <c r="B483" s="146"/>
      <c r="C483" s="146"/>
      <c r="D483" s="146"/>
      <c r="E483" s="146"/>
      <c r="F483" s="146"/>
      <c r="G483" s="146"/>
      <c r="H483" s="146"/>
      <c r="I483" s="146"/>
      <c r="J483" s="146"/>
      <c r="K483" s="146"/>
      <c r="L483" s="146"/>
      <c r="M483" s="146"/>
      <c r="N483" s="146"/>
      <c r="O483" s="146"/>
      <c r="P483" s="146"/>
      <c r="Q483" s="146"/>
      <c r="R483" s="146"/>
      <c r="S483" s="146"/>
      <c r="T483" s="146"/>
      <c r="U483" s="146"/>
      <c r="V483" s="146"/>
      <c r="W483" s="146"/>
      <c r="X483" s="146"/>
      <c r="Y483" s="146"/>
      <c r="Z483" s="146"/>
      <c r="AA483" s="146"/>
      <c r="AB483" s="146"/>
      <c r="AC483" s="146"/>
    </row>
    <row r="484">
      <c r="A484" s="146"/>
      <c r="B484" s="146"/>
      <c r="C484" s="146"/>
      <c r="D484" s="146"/>
      <c r="E484" s="146"/>
      <c r="F484" s="146"/>
      <c r="G484" s="146"/>
      <c r="H484" s="146"/>
      <c r="I484" s="146"/>
      <c r="J484" s="146"/>
      <c r="K484" s="146"/>
      <c r="L484" s="146"/>
      <c r="M484" s="146"/>
      <c r="N484" s="146"/>
      <c r="O484" s="146"/>
      <c r="P484" s="146"/>
      <c r="Q484" s="146"/>
      <c r="R484" s="146"/>
      <c r="S484" s="146"/>
      <c r="T484" s="146"/>
      <c r="U484" s="146"/>
      <c r="V484" s="146"/>
      <c r="W484" s="146"/>
      <c r="X484" s="146"/>
      <c r="Y484" s="146"/>
      <c r="Z484" s="146"/>
      <c r="AA484" s="146"/>
      <c r="AB484" s="146"/>
      <c r="AC484" s="146"/>
    </row>
    <row r="485">
      <c r="A485" s="146"/>
      <c r="B485" s="146"/>
      <c r="C485" s="146"/>
      <c r="D485" s="146"/>
      <c r="E485" s="146"/>
      <c r="F485" s="146"/>
      <c r="G485" s="146"/>
      <c r="H485" s="146"/>
      <c r="I485" s="146"/>
      <c r="J485" s="146"/>
      <c r="K485" s="146"/>
      <c r="L485" s="146"/>
      <c r="M485" s="146"/>
      <c r="N485" s="146"/>
      <c r="O485" s="146"/>
      <c r="P485" s="146"/>
      <c r="Q485" s="146"/>
      <c r="R485" s="146"/>
      <c r="S485" s="146"/>
      <c r="T485" s="146"/>
      <c r="U485" s="146"/>
      <c r="V485" s="146"/>
      <c r="W485" s="146"/>
      <c r="X485" s="146"/>
      <c r="Y485" s="146"/>
      <c r="Z485" s="146"/>
      <c r="AA485" s="146"/>
      <c r="AB485" s="146"/>
      <c r="AC485" s="146"/>
    </row>
    <row r="486">
      <c r="A486" s="146"/>
      <c r="B486" s="146"/>
      <c r="C486" s="146"/>
      <c r="D486" s="146"/>
      <c r="E486" s="146"/>
      <c r="F486" s="146"/>
      <c r="G486" s="146"/>
      <c r="H486" s="146"/>
      <c r="I486" s="146"/>
      <c r="J486" s="146"/>
      <c r="K486" s="146"/>
      <c r="L486" s="146"/>
      <c r="M486" s="146"/>
      <c r="N486" s="146"/>
      <c r="O486" s="146"/>
      <c r="P486" s="146"/>
      <c r="Q486" s="146"/>
      <c r="R486" s="146"/>
      <c r="S486" s="146"/>
      <c r="T486" s="146"/>
      <c r="U486" s="146"/>
      <c r="V486" s="146"/>
      <c r="W486" s="146"/>
      <c r="X486" s="146"/>
      <c r="Y486" s="146"/>
      <c r="Z486" s="146"/>
      <c r="AA486" s="146"/>
      <c r="AB486" s="146"/>
      <c r="AC486" s="146"/>
    </row>
    <row r="487">
      <c r="A487" s="146"/>
      <c r="B487" s="146"/>
      <c r="C487" s="146"/>
      <c r="D487" s="146"/>
      <c r="E487" s="146"/>
      <c r="F487" s="146"/>
      <c r="G487" s="146"/>
      <c r="H487" s="146"/>
      <c r="I487" s="146"/>
      <c r="J487" s="146"/>
      <c r="K487" s="146"/>
      <c r="L487" s="146"/>
      <c r="M487" s="146"/>
      <c r="N487" s="146"/>
      <c r="O487" s="146"/>
      <c r="P487" s="146"/>
      <c r="Q487" s="146"/>
      <c r="R487" s="146"/>
      <c r="S487" s="146"/>
      <c r="T487" s="146"/>
      <c r="U487" s="146"/>
      <c r="V487" s="146"/>
      <c r="W487" s="146"/>
      <c r="X487" s="146"/>
      <c r="Y487" s="146"/>
      <c r="Z487" s="146"/>
      <c r="AA487" s="146"/>
      <c r="AB487" s="146"/>
      <c r="AC487" s="146"/>
    </row>
    <row r="488">
      <c r="A488" s="146"/>
      <c r="B488" s="146"/>
      <c r="C488" s="146"/>
      <c r="D488" s="146"/>
      <c r="E488" s="146"/>
      <c r="F488" s="146"/>
      <c r="G488" s="146"/>
      <c r="H488" s="146"/>
      <c r="I488" s="146"/>
      <c r="J488" s="146"/>
      <c r="K488" s="146"/>
      <c r="L488" s="146"/>
      <c r="M488" s="146"/>
      <c r="N488" s="146"/>
      <c r="O488" s="146"/>
      <c r="P488" s="146"/>
      <c r="Q488" s="146"/>
      <c r="R488" s="146"/>
      <c r="S488" s="146"/>
      <c r="T488" s="146"/>
      <c r="U488" s="146"/>
      <c r="V488" s="146"/>
      <c r="W488" s="146"/>
      <c r="X488" s="146"/>
      <c r="Y488" s="146"/>
      <c r="Z488" s="146"/>
      <c r="AA488" s="146"/>
      <c r="AB488" s="146"/>
      <c r="AC488" s="146"/>
    </row>
    <row r="489">
      <c r="A489" s="146"/>
      <c r="B489" s="146"/>
      <c r="C489" s="146"/>
      <c r="D489" s="146"/>
      <c r="E489" s="146"/>
      <c r="F489" s="146"/>
      <c r="G489" s="146"/>
      <c r="H489" s="146"/>
      <c r="I489" s="146"/>
      <c r="J489" s="146"/>
      <c r="K489" s="146"/>
      <c r="L489" s="146"/>
      <c r="M489" s="146"/>
      <c r="N489" s="146"/>
      <c r="O489" s="146"/>
      <c r="P489" s="146"/>
      <c r="Q489" s="146"/>
      <c r="R489" s="146"/>
      <c r="S489" s="146"/>
      <c r="T489" s="146"/>
      <c r="U489" s="146"/>
      <c r="V489" s="146"/>
      <c r="W489" s="146"/>
      <c r="X489" s="146"/>
      <c r="Y489" s="146"/>
      <c r="Z489" s="146"/>
      <c r="AA489" s="146"/>
      <c r="AB489" s="146"/>
      <c r="AC489" s="146"/>
    </row>
    <row r="490">
      <c r="A490" s="146"/>
      <c r="B490" s="146"/>
      <c r="C490" s="146"/>
      <c r="D490" s="146"/>
      <c r="E490" s="146"/>
      <c r="F490" s="146"/>
      <c r="G490" s="146"/>
      <c r="H490" s="146"/>
      <c r="I490" s="146"/>
      <c r="J490" s="146"/>
      <c r="K490" s="146"/>
      <c r="L490" s="146"/>
      <c r="M490" s="146"/>
      <c r="N490" s="146"/>
      <c r="O490" s="146"/>
      <c r="P490" s="146"/>
      <c r="Q490" s="146"/>
      <c r="R490" s="146"/>
      <c r="S490" s="146"/>
      <c r="T490" s="146"/>
      <c r="U490" s="146"/>
      <c r="V490" s="146"/>
      <c r="W490" s="146"/>
      <c r="X490" s="146"/>
      <c r="Y490" s="146"/>
      <c r="Z490" s="146"/>
      <c r="AA490" s="146"/>
      <c r="AB490" s="146"/>
      <c r="AC490" s="146"/>
    </row>
    <row r="491">
      <c r="A491" s="146"/>
      <c r="B491" s="146"/>
      <c r="C491" s="146"/>
      <c r="D491" s="146"/>
      <c r="E491" s="146"/>
      <c r="F491" s="146"/>
      <c r="G491" s="146"/>
      <c r="H491" s="146"/>
      <c r="I491" s="146"/>
      <c r="J491" s="146"/>
      <c r="K491" s="146"/>
      <c r="L491" s="146"/>
      <c r="M491" s="146"/>
      <c r="N491" s="146"/>
      <c r="O491" s="146"/>
      <c r="P491" s="146"/>
      <c r="Q491" s="146"/>
      <c r="R491" s="146"/>
      <c r="S491" s="146"/>
      <c r="T491" s="146"/>
      <c r="U491" s="146"/>
      <c r="V491" s="146"/>
      <c r="W491" s="146"/>
      <c r="X491" s="146"/>
      <c r="Y491" s="146"/>
      <c r="Z491" s="146"/>
      <c r="AA491" s="146"/>
      <c r="AB491" s="146"/>
      <c r="AC491" s="146"/>
    </row>
    <row r="492">
      <c r="A492" s="146"/>
      <c r="B492" s="146"/>
      <c r="C492" s="146"/>
      <c r="D492" s="146"/>
      <c r="E492" s="146"/>
      <c r="F492" s="146"/>
      <c r="G492" s="146"/>
      <c r="H492" s="146"/>
      <c r="I492" s="146"/>
      <c r="J492" s="146"/>
      <c r="K492" s="146"/>
      <c r="L492" s="146"/>
      <c r="M492" s="146"/>
      <c r="N492" s="146"/>
      <c r="O492" s="146"/>
      <c r="P492" s="146"/>
      <c r="Q492" s="146"/>
      <c r="R492" s="146"/>
      <c r="S492" s="146"/>
      <c r="T492" s="146"/>
      <c r="U492" s="146"/>
      <c r="V492" s="146"/>
      <c r="W492" s="146"/>
      <c r="X492" s="146"/>
      <c r="Y492" s="146"/>
      <c r="Z492" s="146"/>
      <c r="AA492" s="146"/>
      <c r="AB492" s="146"/>
      <c r="AC492" s="146"/>
    </row>
    <row r="493">
      <c r="A493" s="146"/>
      <c r="B493" s="146"/>
      <c r="C493" s="146"/>
      <c r="D493" s="146"/>
      <c r="E493" s="146"/>
      <c r="F493" s="146"/>
      <c r="G493" s="146"/>
      <c r="H493" s="146"/>
      <c r="I493" s="146"/>
      <c r="J493" s="146"/>
      <c r="K493" s="146"/>
      <c r="L493" s="146"/>
      <c r="M493" s="146"/>
      <c r="N493" s="146"/>
      <c r="O493" s="146"/>
      <c r="P493" s="146"/>
      <c r="Q493" s="146"/>
      <c r="R493" s="146"/>
      <c r="S493" s="146"/>
      <c r="T493" s="146"/>
      <c r="U493" s="146"/>
      <c r="V493" s="146"/>
      <c r="W493" s="146"/>
      <c r="X493" s="146"/>
      <c r="Y493" s="146"/>
      <c r="Z493" s="146"/>
      <c r="AA493" s="146"/>
      <c r="AB493" s="146"/>
      <c r="AC493" s="146"/>
    </row>
    <row r="494">
      <c r="A494" s="146"/>
      <c r="B494" s="146"/>
      <c r="C494" s="146"/>
      <c r="D494" s="146"/>
      <c r="E494" s="146"/>
      <c r="F494" s="146"/>
      <c r="G494" s="146"/>
      <c r="H494" s="146"/>
      <c r="I494" s="146"/>
      <c r="J494" s="146"/>
      <c r="K494" s="146"/>
      <c r="L494" s="146"/>
      <c r="M494" s="146"/>
      <c r="N494" s="146"/>
      <c r="O494" s="146"/>
      <c r="P494" s="146"/>
      <c r="Q494" s="146"/>
      <c r="R494" s="146"/>
      <c r="S494" s="146"/>
      <c r="T494" s="146"/>
      <c r="U494" s="146"/>
      <c r="V494" s="146"/>
      <c r="W494" s="146"/>
      <c r="X494" s="146"/>
      <c r="Y494" s="146"/>
      <c r="Z494" s="146"/>
      <c r="AA494" s="146"/>
      <c r="AB494" s="146"/>
      <c r="AC494" s="146"/>
    </row>
    <row r="495">
      <c r="A495" s="146"/>
      <c r="B495" s="146"/>
      <c r="C495" s="146"/>
      <c r="D495" s="146"/>
      <c r="E495" s="146"/>
      <c r="F495" s="146"/>
      <c r="G495" s="146"/>
      <c r="H495" s="146"/>
      <c r="I495" s="146"/>
      <c r="J495" s="146"/>
      <c r="K495" s="146"/>
      <c r="L495" s="146"/>
      <c r="M495" s="146"/>
      <c r="N495" s="146"/>
      <c r="O495" s="146"/>
      <c r="P495" s="146"/>
      <c r="Q495" s="146"/>
      <c r="R495" s="146"/>
      <c r="S495" s="146"/>
      <c r="T495" s="146"/>
      <c r="U495" s="146"/>
      <c r="V495" s="146"/>
      <c r="W495" s="146"/>
      <c r="X495" s="146"/>
      <c r="Y495" s="146"/>
      <c r="Z495" s="146"/>
      <c r="AA495" s="146"/>
      <c r="AB495" s="146"/>
      <c r="AC495" s="146"/>
    </row>
    <row r="496">
      <c r="A496" s="146"/>
      <c r="B496" s="146"/>
      <c r="C496" s="146"/>
      <c r="D496" s="146"/>
      <c r="E496" s="146"/>
      <c r="F496" s="146"/>
      <c r="G496" s="146"/>
      <c r="H496" s="146"/>
      <c r="I496" s="146"/>
      <c r="J496" s="146"/>
      <c r="K496" s="146"/>
      <c r="L496" s="146"/>
      <c r="M496" s="146"/>
      <c r="N496" s="146"/>
      <c r="O496" s="146"/>
      <c r="P496" s="146"/>
      <c r="Q496" s="146"/>
      <c r="R496" s="146"/>
      <c r="S496" s="146"/>
      <c r="T496" s="146"/>
      <c r="U496" s="146"/>
      <c r="V496" s="146"/>
      <c r="W496" s="146"/>
      <c r="X496" s="146"/>
      <c r="Y496" s="146"/>
      <c r="Z496" s="146"/>
      <c r="AA496" s="146"/>
      <c r="AB496" s="146"/>
      <c r="AC496" s="146"/>
    </row>
    <row r="497">
      <c r="A497" s="146"/>
      <c r="B497" s="146"/>
      <c r="C497" s="146"/>
      <c r="D497" s="146"/>
      <c r="E497" s="146"/>
      <c r="F497" s="146"/>
      <c r="G497" s="146"/>
      <c r="H497" s="146"/>
      <c r="I497" s="146"/>
      <c r="J497" s="146"/>
      <c r="K497" s="146"/>
      <c r="L497" s="146"/>
      <c r="M497" s="146"/>
      <c r="N497" s="146"/>
      <c r="O497" s="146"/>
      <c r="P497" s="146"/>
      <c r="Q497" s="146"/>
      <c r="R497" s="146"/>
      <c r="S497" s="146"/>
      <c r="T497" s="146"/>
      <c r="U497" s="146"/>
      <c r="V497" s="146"/>
      <c r="W497" s="146"/>
      <c r="X497" s="146"/>
      <c r="Y497" s="146"/>
      <c r="Z497" s="146"/>
      <c r="AA497" s="146"/>
      <c r="AB497" s="146"/>
      <c r="AC497" s="146"/>
    </row>
    <row r="498">
      <c r="A498" s="146"/>
      <c r="B498" s="146"/>
      <c r="C498" s="146"/>
      <c r="D498" s="146"/>
      <c r="E498" s="146"/>
      <c r="F498" s="146"/>
      <c r="G498" s="146"/>
      <c r="H498" s="146"/>
      <c r="I498" s="146"/>
      <c r="J498" s="146"/>
      <c r="K498" s="146"/>
      <c r="L498" s="146"/>
      <c r="M498" s="146"/>
      <c r="N498" s="146"/>
      <c r="O498" s="146"/>
      <c r="P498" s="146"/>
      <c r="Q498" s="146"/>
      <c r="R498" s="146"/>
      <c r="S498" s="146"/>
      <c r="T498" s="146"/>
      <c r="U498" s="146"/>
      <c r="V498" s="146"/>
      <c r="W498" s="146"/>
      <c r="X498" s="146"/>
      <c r="Y498" s="146"/>
      <c r="Z498" s="146"/>
      <c r="AA498" s="146"/>
      <c r="AB498" s="146"/>
      <c r="AC498" s="146"/>
    </row>
    <row r="499">
      <c r="A499" s="146"/>
      <c r="B499" s="146"/>
      <c r="C499" s="146"/>
      <c r="D499" s="146"/>
      <c r="E499" s="146"/>
      <c r="F499" s="146"/>
      <c r="G499" s="146"/>
      <c r="H499" s="146"/>
      <c r="I499" s="146"/>
      <c r="J499" s="146"/>
      <c r="K499" s="146"/>
      <c r="L499" s="146"/>
      <c r="M499" s="146"/>
      <c r="N499" s="146"/>
      <c r="O499" s="146"/>
      <c r="P499" s="146"/>
      <c r="Q499" s="146"/>
      <c r="R499" s="146"/>
      <c r="S499" s="146"/>
      <c r="T499" s="146"/>
      <c r="U499" s="146"/>
      <c r="V499" s="146"/>
      <c r="W499" s="146"/>
      <c r="X499" s="146"/>
      <c r="Y499" s="146"/>
      <c r="Z499" s="146"/>
      <c r="AA499" s="146"/>
      <c r="AB499" s="146"/>
      <c r="AC499" s="146"/>
    </row>
    <row r="500">
      <c r="A500" s="146"/>
      <c r="B500" s="146"/>
      <c r="C500" s="146"/>
      <c r="D500" s="146"/>
      <c r="E500" s="146"/>
      <c r="F500" s="146"/>
      <c r="G500" s="146"/>
      <c r="H500" s="146"/>
      <c r="I500" s="146"/>
      <c r="J500" s="146"/>
      <c r="K500" s="146"/>
      <c r="L500" s="146"/>
      <c r="M500" s="146"/>
      <c r="N500" s="146"/>
      <c r="O500" s="146"/>
      <c r="P500" s="146"/>
      <c r="Q500" s="146"/>
      <c r="R500" s="146"/>
      <c r="S500" s="146"/>
      <c r="T500" s="146"/>
      <c r="U500" s="146"/>
      <c r="V500" s="146"/>
      <c r="W500" s="146"/>
      <c r="X500" s="146"/>
      <c r="Y500" s="146"/>
      <c r="Z500" s="146"/>
      <c r="AA500" s="146"/>
      <c r="AB500" s="146"/>
      <c r="AC500" s="146"/>
    </row>
    <row r="501">
      <c r="A501" s="146"/>
      <c r="B501" s="146"/>
      <c r="C501" s="146"/>
      <c r="D501" s="146"/>
      <c r="E501" s="146"/>
      <c r="F501" s="146"/>
      <c r="G501" s="146"/>
      <c r="H501" s="146"/>
      <c r="I501" s="146"/>
      <c r="J501" s="146"/>
      <c r="K501" s="146"/>
      <c r="L501" s="146"/>
      <c r="M501" s="146"/>
      <c r="N501" s="146"/>
      <c r="O501" s="146"/>
      <c r="P501" s="146"/>
      <c r="Q501" s="146"/>
      <c r="R501" s="146"/>
      <c r="S501" s="146"/>
      <c r="T501" s="146"/>
      <c r="U501" s="146"/>
      <c r="V501" s="146"/>
      <c r="W501" s="146"/>
      <c r="X501" s="146"/>
      <c r="Y501" s="146"/>
      <c r="Z501" s="146"/>
      <c r="AA501" s="146"/>
      <c r="AB501" s="146"/>
      <c r="AC501" s="146"/>
    </row>
    <row r="502">
      <c r="A502" s="146"/>
      <c r="B502" s="146"/>
      <c r="C502" s="146"/>
      <c r="D502" s="146"/>
      <c r="E502" s="146"/>
      <c r="F502" s="146"/>
      <c r="G502" s="146"/>
      <c r="H502" s="146"/>
      <c r="I502" s="146"/>
      <c r="J502" s="146"/>
      <c r="K502" s="146"/>
      <c r="L502" s="146"/>
      <c r="M502" s="146"/>
      <c r="N502" s="146"/>
      <c r="O502" s="146"/>
      <c r="P502" s="146"/>
      <c r="Q502" s="146"/>
      <c r="R502" s="146"/>
      <c r="S502" s="146"/>
      <c r="T502" s="146"/>
      <c r="U502" s="146"/>
      <c r="V502" s="146"/>
      <c r="W502" s="146"/>
      <c r="X502" s="146"/>
      <c r="Y502" s="146"/>
      <c r="Z502" s="146"/>
      <c r="AA502" s="146"/>
      <c r="AB502" s="146"/>
      <c r="AC502" s="146"/>
    </row>
    <row r="503">
      <c r="A503" s="146"/>
      <c r="B503" s="146"/>
      <c r="C503" s="146"/>
      <c r="D503" s="146"/>
      <c r="E503" s="146"/>
      <c r="F503" s="146"/>
      <c r="G503" s="146"/>
      <c r="H503" s="146"/>
      <c r="I503" s="146"/>
      <c r="J503" s="146"/>
      <c r="K503" s="146"/>
      <c r="L503" s="146"/>
      <c r="M503" s="146"/>
      <c r="N503" s="146"/>
      <c r="O503" s="146"/>
      <c r="P503" s="146"/>
      <c r="Q503" s="146"/>
      <c r="R503" s="146"/>
      <c r="S503" s="146"/>
      <c r="T503" s="146"/>
      <c r="U503" s="146"/>
      <c r="V503" s="146"/>
      <c r="W503" s="146"/>
      <c r="X503" s="146"/>
      <c r="Y503" s="146"/>
      <c r="Z503" s="146"/>
      <c r="AA503" s="146"/>
      <c r="AB503" s="146"/>
      <c r="AC503" s="146"/>
    </row>
    <row r="504">
      <c r="A504" s="146"/>
      <c r="B504" s="146"/>
      <c r="C504" s="146"/>
      <c r="D504" s="146"/>
      <c r="E504" s="146"/>
      <c r="F504" s="146"/>
      <c r="G504" s="146"/>
      <c r="H504" s="146"/>
      <c r="I504" s="146"/>
      <c r="J504" s="146"/>
      <c r="K504" s="146"/>
      <c r="L504" s="146"/>
      <c r="M504" s="146"/>
      <c r="N504" s="146"/>
      <c r="O504" s="146"/>
      <c r="P504" s="146"/>
      <c r="Q504" s="146"/>
      <c r="R504" s="146"/>
      <c r="S504" s="146"/>
      <c r="T504" s="146"/>
      <c r="U504" s="146"/>
      <c r="V504" s="146"/>
      <c r="W504" s="146"/>
      <c r="X504" s="146"/>
      <c r="Y504" s="146"/>
      <c r="Z504" s="146"/>
      <c r="AA504" s="146"/>
      <c r="AB504" s="146"/>
      <c r="AC504" s="146"/>
    </row>
    <row r="505">
      <c r="A505" s="146"/>
      <c r="B505" s="146"/>
      <c r="C505" s="146"/>
      <c r="D505" s="146"/>
      <c r="E505" s="146"/>
      <c r="F505" s="146"/>
      <c r="G505" s="146"/>
      <c r="H505" s="146"/>
      <c r="I505" s="146"/>
      <c r="J505" s="146"/>
      <c r="K505" s="146"/>
      <c r="L505" s="146"/>
      <c r="M505" s="146"/>
      <c r="N505" s="146"/>
      <c r="O505" s="146"/>
      <c r="P505" s="146"/>
      <c r="Q505" s="146"/>
      <c r="R505" s="146"/>
      <c r="S505" s="146"/>
      <c r="T505" s="146"/>
      <c r="U505" s="146"/>
      <c r="V505" s="146"/>
      <c r="W505" s="146"/>
      <c r="X505" s="146"/>
      <c r="Y505" s="146"/>
      <c r="Z505" s="146"/>
      <c r="AA505" s="146"/>
      <c r="AB505" s="146"/>
      <c r="AC505" s="146"/>
    </row>
    <row r="506">
      <c r="A506" s="146"/>
      <c r="B506" s="146"/>
      <c r="C506" s="146"/>
      <c r="D506" s="146"/>
      <c r="E506" s="146"/>
      <c r="F506" s="146"/>
      <c r="G506" s="146"/>
      <c r="H506" s="146"/>
      <c r="I506" s="146"/>
      <c r="J506" s="146"/>
      <c r="K506" s="146"/>
      <c r="L506" s="146"/>
      <c r="M506" s="146"/>
      <c r="N506" s="146"/>
      <c r="O506" s="146"/>
      <c r="P506" s="146"/>
      <c r="Q506" s="146"/>
      <c r="R506" s="146"/>
      <c r="S506" s="146"/>
      <c r="T506" s="146"/>
      <c r="U506" s="146"/>
      <c r="V506" s="146"/>
      <c r="W506" s="146"/>
      <c r="X506" s="146"/>
      <c r="Y506" s="146"/>
      <c r="Z506" s="146"/>
      <c r="AA506" s="146"/>
      <c r="AB506" s="146"/>
      <c r="AC506" s="146"/>
    </row>
    <row r="507">
      <c r="A507" s="146"/>
      <c r="B507" s="146"/>
      <c r="C507" s="146"/>
      <c r="D507" s="146"/>
      <c r="E507" s="146"/>
      <c r="F507" s="146"/>
      <c r="G507" s="146"/>
      <c r="H507" s="146"/>
      <c r="I507" s="146"/>
      <c r="J507" s="146"/>
      <c r="K507" s="146"/>
      <c r="L507" s="146"/>
      <c r="M507" s="146"/>
      <c r="N507" s="146"/>
      <c r="O507" s="146"/>
      <c r="P507" s="146"/>
      <c r="Q507" s="146"/>
      <c r="R507" s="146"/>
      <c r="S507" s="146"/>
      <c r="T507" s="146"/>
      <c r="U507" s="146"/>
      <c r="V507" s="146"/>
      <c r="W507" s="146"/>
      <c r="X507" s="146"/>
      <c r="Y507" s="146"/>
      <c r="Z507" s="146"/>
      <c r="AA507" s="146"/>
      <c r="AB507" s="146"/>
      <c r="AC507" s="146"/>
    </row>
    <row r="508">
      <c r="A508" s="146"/>
      <c r="B508" s="146"/>
      <c r="C508" s="146"/>
      <c r="D508" s="146"/>
      <c r="E508" s="146"/>
      <c r="F508" s="146"/>
      <c r="G508" s="146"/>
      <c r="H508" s="146"/>
      <c r="I508" s="146"/>
      <c r="J508" s="146"/>
      <c r="K508" s="146"/>
      <c r="L508" s="146"/>
      <c r="M508" s="146"/>
      <c r="N508" s="146"/>
      <c r="O508" s="146"/>
      <c r="P508" s="146"/>
      <c r="Q508" s="146"/>
      <c r="R508" s="146"/>
      <c r="S508" s="146"/>
      <c r="T508" s="146"/>
      <c r="U508" s="146"/>
      <c r="V508" s="146"/>
      <c r="W508" s="146"/>
      <c r="X508" s="146"/>
      <c r="Y508" s="146"/>
      <c r="Z508" s="146"/>
      <c r="AA508" s="146"/>
      <c r="AB508" s="146"/>
      <c r="AC508" s="146"/>
    </row>
    <row r="509">
      <c r="A509" s="146"/>
      <c r="B509" s="146"/>
      <c r="C509" s="146"/>
      <c r="D509" s="146"/>
      <c r="E509" s="146"/>
      <c r="F509" s="146"/>
      <c r="G509" s="146"/>
      <c r="H509" s="146"/>
      <c r="I509" s="146"/>
      <c r="J509" s="146"/>
      <c r="K509" s="146"/>
      <c r="L509" s="146"/>
      <c r="M509" s="146"/>
      <c r="N509" s="146"/>
      <c r="O509" s="146"/>
      <c r="P509" s="146"/>
      <c r="Q509" s="146"/>
      <c r="R509" s="146"/>
      <c r="S509" s="146"/>
      <c r="T509" s="146"/>
      <c r="U509" s="146"/>
      <c r="V509" s="146"/>
      <c r="W509" s="146"/>
      <c r="X509" s="146"/>
      <c r="Y509" s="146"/>
      <c r="Z509" s="146"/>
      <c r="AA509" s="146"/>
      <c r="AB509" s="146"/>
      <c r="AC509" s="146"/>
    </row>
    <row r="510">
      <c r="A510" s="146"/>
      <c r="B510" s="146"/>
      <c r="C510" s="146"/>
      <c r="D510" s="146"/>
      <c r="E510" s="146"/>
      <c r="F510" s="146"/>
      <c r="G510" s="146"/>
      <c r="H510" s="146"/>
      <c r="I510" s="146"/>
      <c r="J510" s="146"/>
      <c r="K510" s="146"/>
      <c r="L510" s="146"/>
      <c r="M510" s="146"/>
      <c r="N510" s="146"/>
      <c r="O510" s="146"/>
      <c r="P510" s="146"/>
      <c r="Q510" s="146"/>
      <c r="R510" s="146"/>
      <c r="S510" s="146"/>
      <c r="T510" s="146"/>
      <c r="U510" s="146"/>
      <c r="V510" s="146"/>
      <c r="W510" s="146"/>
      <c r="X510" s="146"/>
      <c r="Y510" s="146"/>
      <c r="Z510" s="146"/>
      <c r="AA510" s="146"/>
      <c r="AB510" s="146"/>
      <c r="AC510" s="146"/>
    </row>
    <row r="511">
      <c r="A511" s="146"/>
      <c r="B511" s="146"/>
      <c r="C511" s="146"/>
      <c r="D511" s="146"/>
      <c r="E511" s="146"/>
      <c r="F511" s="146"/>
      <c r="G511" s="146"/>
      <c r="H511" s="146"/>
      <c r="I511" s="146"/>
      <c r="J511" s="146"/>
      <c r="K511" s="146"/>
      <c r="L511" s="146"/>
      <c r="M511" s="146"/>
      <c r="N511" s="146"/>
      <c r="O511" s="146"/>
      <c r="P511" s="146"/>
      <c r="Q511" s="146"/>
      <c r="R511" s="146"/>
      <c r="S511" s="146"/>
      <c r="T511" s="146"/>
      <c r="U511" s="146"/>
      <c r="V511" s="146"/>
      <c r="W511" s="146"/>
      <c r="X511" s="146"/>
      <c r="Y511" s="146"/>
      <c r="Z511" s="146"/>
      <c r="AA511" s="146"/>
      <c r="AB511" s="146"/>
      <c r="AC511" s="146"/>
    </row>
    <row r="512">
      <c r="A512" s="146"/>
      <c r="B512" s="146"/>
      <c r="C512" s="146"/>
      <c r="D512" s="146"/>
      <c r="E512" s="146"/>
      <c r="F512" s="146"/>
      <c r="G512" s="146"/>
      <c r="H512" s="146"/>
      <c r="I512" s="146"/>
      <c r="J512" s="146"/>
      <c r="K512" s="146"/>
      <c r="L512" s="146"/>
      <c r="M512" s="146"/>
      <c r="N512" s="146"/>
      <c r="O512" s="146"/>
      <c r="P512" s="146"/>
      <c r="Q512" s="146"/>
      <c r="R512" s="146"/>
      <c r="S512" s="146"/>
      <c r="T512" s="146"/>
      <c r="U512" s="146"/>
      <c r="V512" s="146"/>
      <c r="W512" s="146"/>
      <c r="X512" s="146"/>
      <c r="Y512" s="146"/>
      <c r="Z512" s="146"/>
      <c r="AA512" s="146"/>
      <c r="AB512" s="146"/>
      <c r="AC512" s="146"/>
    </row>
    <row r="513">
      <c r="A513" s="146"/>
      <c r="B513" s="146"/>
      <c r="C513" s="146"/>
      <c r="D513" s="146"/>
      <c r="E513" s="146"/>
      <c r="F513" s="146"/>
      <c r="G513" s="146"/>
      <c r="H513" s="146"/>
      <c r="I513" s="146"/>
      <c r="J513" s="146"/>
      <c r="K513" s="146"/>
      <c r="L513" s="146"/>
      <c r="M513" s="146"/>
      <c r="N513" s="146"/>
      <c r="O513" s="146"/>
      <c r="P513" s="146"/>
      <c r="Q513" s="146"/>
      <c r="R513" s="146"/>
      <c r="S513" s="146"/>
      <c r="T513" s="146"/>
      <c r="U513" s="146"/>
      <c r="V513" s="146"/>
      <c r="W513" s="146"/>
      <c r="X513" s="146"/>
      <c r="Y513" s="146"/>
      <c r="Z513" s="146"/>
      <c r="AA513" s="146"/>
      <c r="AB513" s="146"/>
      <c r="AC513" s="146"/>
    </row>
    <row r="514">
      <c r="A514" s="146"/>
      <c r="B514" s="146"/>
      <c r="C514" s="146"/>
      <c r="D514" s="146"/>
      <c r="E514" s="146"/>
      <c r="F514" s="146"/>
      <c r="G514" s="146"/>
      <c r="H514" s="146"/>
      <c r="I514" s="146"/>
      <c r="J514" s="146"/>
      <c r="K514" s="146"/>
      <c r="L514" s="146"/>
      <c r="M514" s="146"/>
      <c r="N514" s="146"/>
      <c r="O514" s="146"/>
      <c r="P514" s="146"/>
      <c r="Q514" s="146"/>
      <c r="R514" s="146"/>
      <c r="S514" s="146"/>
      <c r="T514" s="146"/>
      <c r="U514" s="146"/>
      <c r="V514" s="146"/>
      <c r="W514" s="146"/>
      <c r="X514" s="146"/>
      <c r="Y514" s="146"/>
      <c r="Z514" s="146"/>
      <c r="AA514" s="146"/>
      <c r="AB514" s="146"/>
      <c r="AC514" s="146"/>
    </row>
    <row r="515">
      <c r="A515" s="146"/>
      <c r="B515" s="146"/>
      <c r="C515" s="146"/>
      <c r="D515" s="146"/>
      <c r="E515" s="146"/>
      <c r="F515" s="146"/>
      <c r="G515" s="146"/>
      <c r="H515" s="146"/>
      <c r="I515" s="146"/>
      <c r="J515" s="146"/>
      <c r="K515" s="146"/>
      <c r="L515" s="146"/>
      <c r="M515" s="146"/>
      <c r="N515" s="146"/>
      <c r="O515" s="146"/>
      <c r="P515" s="146"/>
      <c r="Q515" s="146"/>
      <c r="R515" s="146"/>
      <c r="S515" s="146"/>
      <c r="T515" s="146"/>
      <c r="U515" s="146"/>
      <c r="V515" s="146"/>
      <c r="W515" s="146"/>
      <c r="X515" s="146"/>
      <c r="Y515" s="146"/>
      <c r="Z515" s="146"/>
      <c r="AA515" s="146"/>
      <c r="AB515" s="146"/>
      <c r="AC515" s="146"/>
    </row>
    <row r="516">
      <c r="A516" s="146"/>
      <c r="B516" s="146"/>
      <c r="C516" s="146"/>
      <c r="D516" s="146"/>
      <c r="E516" s="146"/>
      <c r="F516" s="146"/>
      <c r="G516" s="146"/>
      <c r="H516" s="146"/>
      <c r="I516" s="146"/>
      <c r="J516" s="146"/>
      <c r="K516" s="146"/>
      <c r="L516" s="146"/>
      <c r="M516" s="146"/>
      <c r="N516" s="146"/>
      <c r="O516" s="146"/>
      <c r="P516" s="146"/>
      <c r="Q516" s="146"/>
      <c r="R516" s="146"/>
      <c r="S516" s="146"/>
      <c r="T516" s="146"/>
      <c r="U516" s="146"/>
      <c r="V516" s="146"/>
      <c r="W516" s="146"/>
      <c r="X516" s="146"/>
      <c r="Y516" s="146"/>
      <c r="Z516" s="146"/>
      <c r="AA516" s="146"/>
      <c r="AB516" s="146"/>
      <c r="AC516" s="146"/>
    </row>
    <row r="517">
      <c r="A517" s="146"/>
      <c r="B517" s="146"/>
      <c r="C517" s="146"/>
      <c r="D517" s="146"/>
      <c r="E517" s="146"/>
      <c r="F517" s="146"/>
      <c r="G517" s="146"/>
      <c r="H517" s="146"/>
      <c r="I517" s="146"/>
      <c r="J517" s="146"/>
      <c r="K517" s="146"/>
      <c r="L517" s="146"/>
      <c r="M517" s="146"/>
      <c r="N517" s="146"/>
      <c r="O517" s="146"/>
      <c r="P517" s="146"/>
      <c r="Q517" s="146"/>
      <c r="R517" s="146"/>
      <c r="S517" s="146"/>
      <c r="T517" s="146"/>
      <c r="U517" s="146"/>
      <c r="V517" s="146"/>
      <c r="W517" s="146"/>
      <c r="X517" s="146"/>
      <c r="Y517" s="146"/>
      <c r="Z517" s="146"/>
      <c r="AA517" s="146"/>
      <c r="AB517" s="146"/>
      <c r="AC517" s="146"/>
    </row>
    <row r="518">
      <c r="A518" s="146"/>
      <c r="B518" s="146"/>
      <c r="C518" s="146"/>
      <c r="D518" s="146"/>
      <c r="E518" s="146"/>
      <c r="F518" s="146"/>
      <c r="G518" s="146"/>
      <c r="H518" s="146"/>
      <c r="I518" s="146"/>
      <c r="J518" s="146"/>
      <c r="K518" s="146"/>
      <c r="L518" s="146"/>
      <c r="M518" s="146"/>
      <c r="N518" s="146"/>
      <c r="O518" s="146"/>
      <c r="P518" s="146"/>
      <c r="Q518" s="146"/>
      <c r="R518" s="146"/>
      <c r="S518" s="146"/>
      <c r="T518" s="146"/>
      <c r="U518" s="146"/>
      <c r="V518" s="146"/>
      <c r="W518" s="146"/>
      <c r="X518" s="146"/>
      <c r="Y518" s="146"/>
      <c r="Z518" s="146"/>
      <c r="AA518" s="146"/>
      <c r="AB518" s="146"/>
      <c r="AC518" s="146"/>
    </row>
    <row r="519">
      <c r="A519" s="146"/>
      <c r="B519" s="146"/>
      <c r="C519" s="146"/>
      <c r="D519" s="146"/>
      <c r="E519" s="146"/>
      <c r="F519" s="146"/>
      <c r="G519" s="146"/>
      <c r="H519" s="146"/>
      <c r="I519" s="146"/>
      <c r="J519" s="146"/>
      <c r="K519" s="146"/>
      <c r="L519" s="146"/>
      <c r="M519" s="146"/>
      <c r="N519" s="146"/>
      <c r="O519" s="146"/>
      <c r="P519" s="146"/>
      <c r="Q519" s="146"/>
      <c r="R519" s="146"/>
      <c r="S519" s="146"/>
      <c r="T519" s="146"/>
      <c r="U519" s="146"/>
      <c r="V519" s="146"/>
      <c r="W519" s="146"/>
      <c r="X519" s="146"/>
      <c r="Y519" s="146"/>
      <c r="Z519" s="146"/>
      <c r="AA519" s="146"/>
      <c r="AB519" s="146"/>
      <c r="AC519" s="146"/>
    </row>
    <row r="520">
      <c r="A520" s="146"/>
      <c r="B520" s="146"/>
      <c r="C520" s="146"/>
      <c r="D520" s="146"/>
      <c r="E520" s="146"/>
      <c r="F520" s="146"/>
      <c r="G520" s="146"/>
      <c r="H520" s="146"/>
      <c r="I520" s="146"/>
      <c r="J520" s="146"/>
      <c r="K520" s="146"/>
      <c r="L520" s="146"/>
      <c r="M520" s="146"/>
      <c r="N520" s="146"/>
      <c r="O520" s="146"/>
      <c r="P520" s="146"/>
      <c r="Q520" s="146"/>
      <c r="R520" s="146"/>
      <c r="S520" s="146"/>
      <c r="T520" s="146"/>
      <c r="U520" s="146"/>
      <c r="V520" s="146"/>
      <c r="W520" s="146"/>
      <c r="X520" s="146"/>
      <c r="Y520" s="146"/>
      <c r="Z520" s="146"/>
      <c r="AA520" s="146"/>
      <c r="AB520" s="146"/>
      <c r="AC520" s="146"/>
    </row>
    <row r="521">
      <c r="A521" s="146"/>
      <c r="B521" s="146"/>
      <c r="C521" s="146"/>
      <c r="D521" s="146"/>
      <c r="E521" s="146"/>
      <c r="F521" s="146"/>
      <c r="G521" s="146"/>
      <c r="H521" s="146"/>
      <c r="I521" s="146"/>
      <c r="J521" s="146"/>
      <c r="K521" s="146"/>
      <c r="L521" s="146"/>
      <c r="M521" s="146"/>
      <c r="N521" s="146"/>
      <c r="O521" s="146"/>
      <c r="P521" s="146"/>
      <c r="Q521" s="146"/>
      <c r="R521" s="146"/>
      <c r="S521" s="146"/>
      <c r="T521" s="146"/>
      <c r="U521" s="146"/>
      <c r="V521" s="146"/>
      <c r="W521" s="146"/>
      <c r="X521" s="146"/>
      <c r="Y521" s="146"/>
      <c r="Z521" s="146"/>
      <c r="AA521" s="146"/>
      <c r="AB521" s="146"/>
      <c r="AC521" s="146"/>
    </row>
    <row r="522">
      <c r="A522" s="146"/>
      <c r="B522" s="146"/>
      <c r="C522" s="146"/>
      <c r="D522" s="146"/>
      <c r="E522" s="146"/>
      <c r="F522" s="146"/>
      <c r="G522" s="146"/>
      <c r="H522" s="146"/>
      <c r="I522" s="146"/>
      <c r="J522" s="146"/>
      <c r="K522" s="146"/>
      <c r="L522" s="146"/>
      <c r="M522" s="146"/>
      <c r="N522" s="146"/>
      <c r="O522" s="146"/>
      <c r="P522" s="146"/>
      <c r="Q522" s="146"/>
      <c r="R522" s="146"/>
      <c r="S522" s="146"/>
      <c r="T522" s="146"/>
      <c r="U522" s="146"/>
      <c r="V522" s="146"/>
      <c r="W522" s="146"/>
      <c r="X522" s="146"/>
      <c r="Y522" s="146"/>
      <c r="Z522" s="146"/>
      <c r="AA522" s="146"/>
      <c r="AB522" s="146"/>
      <c r="AC522" s="146"/>
    </row>
    <row r="523">
      <c r="A523" s="146"/>
      <c r="B523" s="146"/>
      <c r="C523" s="146"/>
      <c r="D523" s="146"/>
      <c r="E523" s="146"/>
      <c r="F523" s="146"/>
      <c r="G523" s="146"/>
      <c r="H523" s="146"/>
      <c r="I523" s="146"/>
      <c r="J523" s="146"/>
      <c r="K523" s="146"/>
      <c r="L523" s="146"/>
      <c r="M523" s="146"/>
      <c r="N523" s="146"/>
      <c r="O523" s="146"/>
      <c r="P523" s="146"/>
      <c r="Q523" s="146"/>
      <c r="R523" s="146"/>
      <c r="S523" s="146"/>
      <c r="T523" s="146"/>
      <c r="U523" s="146"/>
      <c r="V523" s="146"/>
      <c r="W523" s="146"/>
      <c r="X523" s="146"/>
      <c r="Y523" s="146"/>
      <c r="Z523" s="146"/>
      <c r="AA523" s="146"/>
      <c r="AB523" s="146"/>
      <c r="AC523" s="146"/>
    </row>
    <row r="524">
      <c r="A524" s="146"/>
      <c r="B524" s="146"/>
      <c r="C524" s="146"/>
      <c r="D524" s="146"/>
      <c r="E524" s="146"/>
      <c r="F524" s="146"/>
      <c r="G524" s="146"/>
      <c r="H524" s="146"/>
      <c r="I524" s="146"/>
      <c r="J524" s="146"/>
      <c r="K524" s="146"/>
      <c r="L524" s="146"/>
      <c r="M524" s="146"/>
      <c r="N524" s="146"/>
      <c r="O524" s="146"/>
      <c r="P524" s="146"/>
      <c r="Q524" s="146"/>
      <c r="R524" s="146"/>
      <c r="S524" s="146"/>
      <c r="T524" s="146"/>
      <c r="U524" s="146"/>
      <c r="V524" s="146"/>
      <c r="W524" s="146"/>
      <c r="X524" s="146"/>
      <c r="Y524" s="146"/>
      <c r="Z524" s="146"/>
      <c r="AA524" s="146"/>
      <c r="AB524" s="146"/>
      <c r="AC524" s="146"/>
    </row>
    <row r="525">
      <c r="A525" s="146"/>
      <c r="B525" s="146"/>
      <c r="C525" s="146"/>
      <c r="D525" s="146"/>
      <c r="E525" s="146"/>
      <c r="F525" s="146"/>
      <c r="G525" s="146"/>
      <c r="H525" s="146"/>
      <c r="I525" s="146"/>
      <c r="J525" s="146"/>
      <c r="K525" s="146"/>
      <c r="L525" s="146"/>
      <c r="M525" s="146"/>
      <c r="N525" s="146"/>
      <c r="O525" s="146"/>
      <c r="P525" s="146"/>
      <c r="Q525" s="146"/>
      <c r="R525" s="146"/>
      <c r="S525" s="146"/>
      <c r="T525" s="146"/>
      <c r="U525" s="146"/>
      <c r="V525" s="146"/>
      <c r="W525" s="146"/>
      <c r="X525" s="146"/>
      <c r="Y525" s="146"/>
      <c r="Z525" s="146"/>
      <c r="AA525" s="146"/>
      <c r="AB525" s="146"/>
      <c r="AC525" s="146"/>
    </row>
    <row r="526">
      <c r="A526" s="146"/>
      <c r="B526" s="146"/>
      <c r="C526" s="146"/>
      <c r="D526" s="146"/>
      <c r="E526" s="146"/>
      <c r="F526" s="146"/>
      <c r="G526" s="146"/>
      <c r="H526" s="146"/>
      <c r="I526" s="146"/>
      <c r="J526" s="146"/>
      <c r="K526" s="146"/>
      <c r="L526" s="146"/>
      <c r="M526" s="146"/>
      <c r="N526" s="146"/>
      <c r="O526" s="146"/>
      <c r="P526" s="146"/>
      <c r="Q526" s="146"/>
      <c r="R526" s="146"/>
      <c r="S526" s="146"/>
      <c r="T526" s="146"/>
      <c r="U526" s="146"/>
      <c r="V526" s="146"/>
      <c r="W526" s="146"/>
      <c r="X526" s="146"/>
      <c r="Y526" s="146"/>
      <c r="Z526" s="146"/>
      <c r="AA526" s="146"/>
      <c r="AB526" s="146"/>
      <c r="AC526" s="146"/>
    </row>
    <row r="527">
      <c r="A527" s="146"/>
      <c r="B527" s="146"/>
      <c r="C527" s="146"/>
      <c r="D527" s="146"/>
      <c r="E527" s="146"/>
      <c r="F527" s="146"/>
      <c r="G527" s="146"/>
      <c r="H527" s="146"/>
      <c r="I527" s="146"/>
      <c r="J527" s="146"/>
      <c r="K527" s="146"/>
      <c r="L527" s="146"/>
      <c r="M527" s="146"/>
      <c r="N527" s="146"/>
      <c r="O527" s="146"/>
      <c r="P527" s="146"/>
      <c r="Q527" s="146"/>
      <c r="R527" s="146"/>
      <c r="S527" s="146"/>
      <c r="T527" s="146"/>
      <c r="U527" s="146"/>
      <c r="V527" s="146"/>
      <c r="W527" s="146"/>
      <c r="X527" s="146"/>
      <c r="Y527" s="146"/>
      <c r="Z527" s="146"/>
      <c r="AA527" s="146"/>
      <c r="AB527" s="146"/>
      <c r="AC527" s="146"/>
    </row>
    <row r="528">
      <c r="A528" s="146"/>
      <c r="B528" s="146"/>
      <c r="C528" s="146"/>
      <c r="D528" s="146"/>
      <c r="E528" s="146"/>
      <c r="F528" s="146"/>
      <c r="G528" s="146"/>
      <c r="H528" s="146"/>
      <c r="I528" s="146"/>
      <c r="J528" s="146"/>
      <c r="K528" s="146"/>
      <c r="L528" s="146"/>
      <c r="M528" s="146"/>
      <c r="N528" s="146"/>
      <c r="O528" s="146"/>
      <c r="P528" s="146"/>
      <c r="Q528" s="146"/>
      <c r="R528" s="146"/>
      <c r="S528" s="146"/>
      <c r="T528" s="146"/>
      <c r="U528" s="146"/>
      <c r="V528" s="146"/>
      <c r="W528" s="146"/>
      <c r="X528" s="146"/>
      <c r="Y528" s="146"/>
      <c r="Z528" s="146"/>
      <c r="AA528" s="146"/>
      <c r="AB528" s="146"/>
      <c r="AC528" s="146"/>
    </row>
    <row r="529">
      <c r="A529" s="146"/>
      <c r="B529" s="146"/>
      <c r="C529" s="146"/>
      <c r="D529" s="146"/>
      <c r="E529" s="146"/>
      <c r="F529" s="146"/>
      <c r="G529" s="146"/>
      <c r="H529" s="146"/>
      <c r="I529" s="146"/>
      <c r="J529" s="146"/>
      <c r="K529" s="146"/>
      <c r="L529" s="146"/>
      <c r="M529" s="146"/>
      <c r="N529" s="146"/>
      <c r="O529" s="146"/>
      <c r="P529" s="146"/>
      <c r="Q529" s="146"/>
      <c r="R529" s="146"/>
      <c r="S529" s="146"/>
      <c r="T529" s="146"/>
      <c r="U529" s="146"/>
      <c r="V529" s="146"/>
      <c r="W529" s="146"/>
      <c r="X529" s="146"/>
      <c r="Y529" s="146"/>
      <c r="Z529" s="146"/>
      <c r="AA529" s="146"/>
      <c r="AB529" s="146"/>
      <c r="AC529" s="146"/>
    </row>
    <row r="530">
      <c r="A530" s="146"/>
      <c r="B530" s="146"/>
      <c r="C530" s="146"/>
      <c r="D530" s="146"/>
      <c r="E530" s="146"/>
      <c r="F530" s="146"/>
      <c r="G530" s="146"/>
      <c r="H530" s="146"/>
      <c r="I530" s="146"/>
      <c r="J530" s="146"/>
      <c r="K530" s="146"/>
      <c r="L530" s="146"/>
      <c r="M530" s="146"/>
      <c r="N530" s="146"/>
      <c r="O530" s="146"/>
      <c r="P530" s="146"/>
      <c r="Q530" s="146"/>
      <c r="R530" s="146"/>
      <c r="S530" s="146"/>
      <c r="T530" s="146"/>
      <c r="U530" s="146"/>
      <c r="V530" s="146"/>
      <c r="W530" s="146"/>
      <c r="X530" s="146"/>
      <c r="Y530" s="146"/>
      <c r="Z530" s="146"/>
      <c r="AA530" s="146"/>
      <c r="AB530" s="146"/>
      <c r="AC530" s="146"/>
    </row>
    <row r="531">
      <c r="A531" s="146"/>
      <c r="B531" s="146"/>
      <c r="C531" s="146"/>
      <c r="D531" s="146"/>
      <c r="E531" s="146"/>
      <c r="F531" s="146"/>
      <c r="G531" s="146"/>
      <c r="H531" s="146"/>
      <c r="I531" s="146"/>
      <c r="J531" s="146"/>
      <c r="K531" s="146"/>
      <c r="L531" s="146"/>
      <c r="M531" s="146"/>
      <c r="N531" s="146"/>
      <c r="O531" s="146"/>
      <c r="P531" s="146"/>
      <c r="Q531" s="146"/>
      <c r="R531" s="146"/>
      <c r="S531" s="146"/>
      <c r="T531" s="146"/>
      <c r="U531" s="146"/>
      <c r="V531" s="146"/>
      <c r="W531" s="146"/>
      <c r="X531" s="146"/>
      <c r="Y531" s="146"/>
      <c r="Z531" s="146"/>
      <c r="AA531" s="146"/>
      <c r="AB531" s="146"/>
      <c r="AC531" s="146"/>
    </row>
    <row r="532">
      <c r="A532" s="146"/>
      <c r="B532" s="146"/>
      <c r="C532" s="146"/>
      <c r="D532" s="146"/>
      <c r="E532" s="146"/>
      <c r="F532" s="146"/>
      <c r="G532" s="146"/>
      <c r="H532" s="146"/>
      <c r="I532" s="146"/>
      <c r="J532" s="146"/>
      <c r="K532" s="146"/>
      <c r="L532" s="146"/>
      <c r="M532" s="146"/>
      <c r="N532" s="146"/>
      <c r="O532" s="146"/>
      <c r="P532" s="146"/>
      <c r="Q532" s="146"/>
      <c r="R532" s="146"/>
      <c r="S532" s="146"/>
      <c r="T532" s="146"/>
      <c r="U532" s="146"/>
      <c r="V532" s="146"/>
      <c r="W532" s="146"/>
      <c r="X532" s="146"/>
      <c r="Y532" s="146"/>
      <c r="Z532" s="146"/>
      <c r="AA532" s="146"/>
      <c r="AB532" s="146"/>
      <c r="AC532" s="146"/>
    </row>
    <row r="533">
      <c r="A533" s="146"/>
      <c r="B533" s="146"/>
      <c r="C533" s="146"/>
      <c r="D533" s="146"/>
      <c r="E533" s="146"/>
      <c r="F533" s="146"/>
      <c r="G533" s="146"/>
      <c r="H533" s="146"/>
      <c r="I533" s="146"/>
      <c r="J533" s="146"/>
      <c r="K533" s="146"/>
      <c r="L533" s="146"/>
      <c r="M533" s="146"/>
      <c r="N533" s="146"/>
      <c r="O533" s="146"/>
      <c r="P533" s="146"/>
      <c r="Q533" s="146"/>
      <c r="R533" s="146"/>
      <c r="S533" s="146"/>
      <c r="T533" s="146"/>
      <c r="U533" s="146"/>
      <c r="V533" s="146"/>
      <c r="W533" s="146"/>
      <c r="X533" s="146"/>
      <c r="Y533" s="146"/>
      <c r="Z533" s="146"/>
      <c r="AA533" s="146"/>
      <c r="AB533" s="146"/>
      <c r="AC533" s="146"/>
    </row>
    <row r="534">
      <c r="A534" s="146"/>
      <c r="B534" s="146"/>
      <c r="C534" s="146"/>
      <c r="D534" s="146"/>
      <c r="E534" s="146"/>
      <c r="F534" s="146"/>
      <c r="G534" s="146"/>
      <c r="H534" s="146"/>
      <c r="I534" s="146"/>
      <c r="J534" s="146"/>
      <c r="K534" s="146"/>
      <c r="L534" s="146"/>
      <c r="M534" s="146"/>
      <c r="N534" s="146"/>
      <c r="O534" s="146"/>
      <c r="P534" s="146"/>
      <c r="Q534" s="146"/>
      <c r="R534" s="146"/>
      <c r="S534" s="146"/>
      <c r="T534" s="146"/>
      <c r="U534" s="146"/>
      <c r="V534" s="146"/>
      <c r="W534" s="146"/>
      <c r="X534" s="146"/>
      <c r="Y534" s="146"/>
      <c r="Z534" s="146"/>
      <c r="AA534" s="146"/>
      <c r="AB534" s="146"/>
      <c r="AC534" s="146"/>
    </row>
    <row r="535">
      <c r="A535" s="146"/>
      <c r="B535" s="146"/>
      <c r="C535" s="146"/>
      <c r="D535" s="146"/>
      <c r="E535" s="146"/>
      <c r="F535" s="146"/>
      <c r="G535" s="146"/>
      <c r="H535" s="146"/>
      <c r="I535" s="146"/>
      <c r="J535" s="146"/>
      <c r="K535" s="146"/>
      <c r="L535" s="146"/>
      <c r="M535" s="146"/>
      <c r="N535" s="146"/>
      <c r="O535" s="146"/>
      <c r="P535" s="146"/>
      <c r="Q535" s="146"/>
      <c r="R535" s="146"/>
      <c r="S535" s="146"/>
      <c r="T535" s="146"/>
      <c r="U535" s="146"/>
      <c r="V535" s="146"/>
      <c r="W535" s="146"/>
      <c r="X535" s="146"/>
      <c r="Y535" s="146"/>
      <c r="Z535" s="146"/>
      <c r="AA535" s="146"/>
      <c r="AB535" s="146"/>
      <c r="AC535" s="146"/>
    </row>
    <row r="536">
      <c r="A536" s="146"/>
      <c r="B536" s="146"/>
      <c r="C536" s="146"/>
      <c r="D536" s="146"/>
      <c r="E536" s="146"/>
      <c r="F536" s="146"/>
      <c r="G536" s="146"/>
      <c r="H536" s="146"/>
      <c r="I536" s="146"/>
      <c r="J536" s="146"/>
      <c r="K536" s="146"/>
      <c r="L536" s="146"/>
      <c r="M536" s="146"/>
      <c r="N536" s="146"/>
      <c r="O536" s="146"/>
      <c r="P536" s="146"/>
      <c r="Q536" s="146"/>
      <c r="R536" s="146"/>
      <c r="S536" s="146"/>
      <c r="T536" s="146"/>
      <c r="U536" s="146"/>
      <c r="V536" s="146"/>
      <c r="W536" s="146"/>
      <c r="X536" s="146"/>
      <c r="Y536" s="146"/>
      <c r="Z536" s="146"/>
      <c r="AA536" s="146"/>
      <c r="AB536" s="146"/>
      <c r="AC536" s="146"/>
    </row>
    <row r="537">
      <c r="A537" s="146"/>
      <c r="B537" s="146"/>
      <c r="C537" s="146"/>
      <c r="D537" s="146"/>
      <c r="E537" s="146"/>
      <c r="F537" s="146"/>
      <c r="G537" s="146"/>
      <c r="H537" s="146"/>
      <c r="I537" s="146"/>
      <c r="J537" s="146"/>
      <c r="K537" s="146"/>
      <c r="L537" s="146"/>
      <c r="M537" s="146"/>
      <c r="N537" s="146"/>
      <c r="O537" s="146"/>
      <c r="P537" s="146"/>
      <c r="Q537" s="146"/>
      <c r="R537" s="146"/>
      <c r="S537" s="146"/>
      <c r="T537" s="146"/>
      <c r="U537" s="146"/>
      <c r="V537" s="146"/>
      <c r="W537" s="146"/>
      <c r="X537" s="146"/>
      <c r="Y537" s="146"/>
      <c r="Z537" s="146"/>
      <c r="AA537" s="146"/>
      <c r="AB537" s="146"/>
      <c r="AC537" s="146"/>
    </row>
    <row r="538">
      <c r="A538" s="146"/>
      <c r="B538" s="146"/>
      <c r="C538" s="146"/>
      <c r="D538" s="146"/>
      <c r="E538" s="146"/>
      <c r="F538" s="146"/>
      <c r="G538" s="146"/>
      <c r="H538" s="146"/>
      <c r="I538" s="146"/>
      <c r="J538" s="146"/>
      <c r="K538" s="146"/>
      <c r="L538" s="146"/>
      <c r="M538" s="146"/>
      <c r="N538" s="146"/>
      <c r="O538" s="146"/>
      <c r="P538" s="146"/>
      <c r="Q538" s="146"/>
      <c r="R538" s="146"/>
      <c r="S538" s="146"/>
      <c r="T538" s="146"/>
      <c r="U538" s="146"/>
      <c r="V538" s="146"/>
      <c r="W538" s="146"/>
      <c r="X538" s="146"/>
      <c r="Y538" s="146"/>
      <c r="Z538" s="146"/>
      <c r="AA538" s="146"/>
      <c r="AB538" s="146"/>
      <c r="AC538" s="146"/>
    </row>
    <row r="539">
      <c r="A539" s="146"/>
      <c r="B539" s="146"/>
      <c r="C539" s="146"/>
      <c r="D539" s="146"/>
      <c r="E539" s="146"/>
      <c r="F539" s="146"/>
      <c r="G539" s="146"/>
      <c r="H539" s="146"/>
      <c r="I539" s="146"/>
      <c r="J539" s="146"/>
      <c r="K539" s="146"/>
      <c r="L539" s="146"/>
      <c r="M539" s="146"/>
      <c r="N539" s="146"/>
      <c r="O539" s="146"/>
      <c r="P539" s="146"/>
      <c r="Q539" s="146"/>
      <c r="R539" s="146"/>
      <c r="S539" s="146"/>
      <c r="T539" s="146"/>
      <c r="U539" s="146"/>
      <c r="V539" s="146"/>
      <c r="W539" s="146"/>
      <c r="X539" s="146"/>
      <c r="Y539" s="146"/>
      <c r="Z539" s="146"/>
      <c r="AA539" s="146"/>
      <c r="AB539" s="146"/>
      <c r="AC539" s="146"/>
    </row>
    <row r="540">
      <c r="A540" s="146"/>
      <c r="B540" s="146"/>
      <c r="C540" s="146"/>
      <c r="D540" s="146"/>
      <c r="E540" s="146"/>
      <c r="F540" s="146"/>
      <c r="G540" s="146"/>
      <c r="H540" s="146"/>
      <c r="I540" s="146"/>
      <c r="J540" s="146"/>
      <c r="K540" s="146"/>
      <c r="L540" s="146"/>
      <c r="M540" s="146"/>
      <c r="N540" s="146"/>
      <c r="O540" s="146"/>
      <c r="P540" s="146"/>
      <c r="Q540" s="146"/>
      <c r="R540" s="146"/>
      <c r="S540" s="146"/>
      <c r="T540" s="146"/>
      <c r="U540" s="146"/>
      <c r="V540" s="146"/>
      <c r="W540" s="146"/>
      <c r="X540" s="146"/>
      <c r="Y540" s="146"/>
      <c r="Z540" s="146"/>
      <c r="AA540" s="146"/>
      <c r="AB540" s="146"/>
      <c r="AC540" s="146"/>
    </row>
    <row r="541">
      <c r="A541" s="146"/>
      <c r="B541" s="146"/>
      <c r="C541" s="146"/>
      <c r="D541" s="146"/>
      <c r="E541" s="146"/>
      <c r="F541" s="146"/>
      <c r="G541" s="146"/>
      <c r="H541" s="146"/>
      <c r="I541" s="146"/>
      <c r="J541" s="146"/>
      <c r="K541" s="146"/>
      <c r="L541" s="146"/>
      <c r="M541" s="146"/>
      <c r="N541" s="146"/>
      <c r="O541" s="146"/>
      <c r="P541" s="146"/>
      <c r="Q541" s="146"/>
      <c r="R541" s="146"/>
      <c r="S541" s="146"/>
      <c r="T541" s="146"/>
      <c r="U541" s="146"/>
      <c r="V541" s="146"/>
      <c r="W541" s="146"/>
      <c r="X541" s="146"/>
      <c r="Y541" s="146"/>
      <c r="Z541" s="146"/>
      <c r="AA541" s="146"/>
      <c r="AB541" s="146"/>
      <c r="AC541" s="146"/>
    </row>
    <row r="542">
      <c r="A542" s="146"/>
      <c r="B542" s="146"/>
      <c r="C542" s="146"/>
      <c r="D542" s="146"/>
      <c r="E542" s="146"/>
      <c r="F542" s="146"/>
      <c r="G542" s="146"/>
      <c r="H542" s="146"/>
      <c r="I542" s="146"/>
      <c r="J542" s="146"/>
      <c r="K542" s="146"/>
      <c r="L542" s="146"/>
      <c r="M542" s="146"/>
      <c r="N542" s="146"/>
      <c r="O542" s="146"/>
      <c r="P542" s="146"/>
      <c r="Q542" s="146"/>
      <c r="R542" s="146"/>
      <c r="S542" s="146"/>
      <c r="T542" s="146"/>
      <c r="U542" s="146"/>
      <c r="V542" s="146"/>
      <c r="W542" s="146"/>
      <c r="X542" s="146"/>
      <c r="Y542" s="146"/>
      <c r="Z542" s="146"/>
      <c r="AA542" s="146"/>
      <c r="AB542" s="146"/>
      <c r="AC542" s="146"/>
    </row>
    <row r="543">
      <c r="A543" s="146"/>
      <c r="B543" s="146"/>
      <c r="C543" s="146"/>
      <c r="D543" s="146"/>
      <c r="E543" s="146"/>
      <c r="F543" s="146"/>
      <c r="G543" s="146"/>
      <c r="H543" s="146"/>
      <c r="I543" s="146"/>
      <c r="J543" s="146"/>
      <c r="K543" s="146"/>
      <c r="L543" s="146"/>
      <c r="M543" s="146"/>
      <c r="N543" s="146"/>
      <c r="O543" s="146"/>
      <c r="P543" s="146"/>
      <c r="Q543" s="146"/>
      <c r="R543" s="146"/>
      <c r="S543" s="146"/>
      <c r="T543" s="146"/>
      <c r="U543" s="146"/>
      <c r="V543" s="146"/>
      <c r="W543" s="146"/>
      <c r="X543" s="146"/>
      <c r="Y543" s="146"/>
      <c r="Z543" s="146"/>
      <c r="AA543" s="146"/>
      <c r="AB543" s="146"/>
      <c r="AC543" s="146"/>
    </row>
    <row r="544">
      <c r="A544" s="146"/>
      <c r="B544" s="146"/>
      <c r="C544" s="146"/>
      <c r="D544" s="146"/>
      <c r="E544" s="146"/>
      <c r="F544" s="146"/>
      <c r="G544" s="146"/>
      <c r="H544" s="146"/>
      <c r="I544" s="146"/>
      <c r="J544" s="146"/>
      <c r="K544" s="146"/>
      <c r="L544" s="146"/>
      <c r="M544" s="146"/>
      <c r="N544" s="146"/>
      <c r="O544" s="146"/>
      <c r="P544" s="146"/>
      <c r="Q544" s="146"/>
      <c r="R544" s="146"/>
      <c r="S544" s="146"/>
      <c r="T544" s="146"/>
      <c r="U544" s="146"/>
      <c r="V544" s="146"/>
      <c r="W544" s="146"/>
      <c r="X544" s="146"/>
      <c r="Y544" s="146"/>
      <c r="Z544" s="146"/>
      <c r="AA544" s="146"/>
      <c r="AB544" s="146"/>
      <c r="AC544" s="146"/>
    </row>
    <row r="545">
      <c r="A545" s="146"/>
      <c r="B545" s="146"/>
      <c r="C545" s="146"/>
      <c r="D545" s="146"/>
      <c r="E545" s="146"/>
      <c r="F545" s="146"/>
      <c r="G545" s="146"/>
      <c r="H545" s="146"/>
      <c r="I545" s="146"/>
      <c r="J545" s="146"/>
      <c r="K545" s="146"/>
      <c r="L545" s="146"/>
      <c r="M545" s="146"/>
      <c r="N545" s="146"/>
      <c r="O545" s="146"/>
      <c r="P545" s="146"/>
      <c r="Q545" s="146"/>
      <c r="R545" s="146"/>
      <c r="S545" s="146"/>
      <c r="T545" s="146"/>
      <c r="U545" s="146"/>
      <c r="V545" s="146"/>
      <c r="W545" s="146"/>
      <c r="X545" s="146"/>
      <c r="Y545" s="146"/>
      <c r="Z545" s="146"/>
      <c r="AA545" s="146"/>
      <c r="AB545" s="146"/>
      <c r="AC545" s="146"/>
    </row>
    <row r="546">
      <c r="A546" s="146"/>
      <c r="B546" s="146"/>
      <c r="C546" s="146"/>
      <c r="D546" s="146"/>
      <c r="E546" s="146"/>
      <c r="F546" s="146"/>
      <c r="G546" s="146"/>
      <c r="H546" s="146"/>
      <c r="I546" s="146"/>
      <c r="J546" s="146"/>
      <c r="K546" s="146"/>
      <c r="L546" s="146"/>
      <c r="M546" s="146"/>
      <c r="N546" s="146"/>
      <c r="O546" s="146"/>
      <c r="P546" s="146"/>
      <c r="Q546" s="146"/>
      <c r="R546" s="146"/>
      <c r="S546" s="146"/>
      <c r="T546" s="146"/>
      <c r="U546" s="146"/>
      <c r="V546" s="146"/>
      <c r="W546" s="146"/>
      <c r="X546" s="146"/>
      <c r="Y546" s="146"/>
      <c r="Z546" s="146"/>
      <c r="AA546" s="146"/>
      <c r="AB546" s="146"/>
      <c r="AC546" s="146"/>
    </row>
    <row r="547">
      <c r="A547" s="146"/>
      <c r="B547" s="146"/>
      <c r="C547" s="146"/>
      <c r="D547" s="146"/>
      <c r="E547" s="146"/>
      <c r="F547" s="146"/>
      <c r="G547" s="146"/>
      <c r="H547" s="146"/>
      <c r="I547" s="146"/>
      <c r="J547" s="146"/>
      <c r="K547" s="146"/>
      <c r="L547" s="146"/>
      <c r="M547" s="146"/>
      <c r="N547" s="146"/>
      <c r="O547" s="146"/>
      <c r="P547" s="146"/>
      <c r="Q547" s="146"/>
      <c r="R547" s="146"/>
      <c r="S547" s="146"/>
      <c r="T547" s="146"/>
      <c r="U547" s="146"/>
      <c r="V547" s="146"/>
      <c r="W547" s="146"/>
      <c r="X547" s="146"/>
      <c r="Y547" s="146"/>
      <c r="Z547" s="146"/>
      <c r="AA547" s="146"/>
      <c r="AB547" s="146"/>
      <c r="AC547" s="146"/>
    </row>
    <row r="548">
      <c r="A548" s="146"/>
      <c r="B548" s="146"/>
      <c r="C548" s="146"/>
      <c r="D548" s="146"/>
      <c r="E548" s="146"/>
      <c r="F548" s="146"/>
      <c r="G548" s="146"/>
      <c r="H548" s="146"/>
      <c r="I548" s="146"/>
      <c r="J548" s="146"/>
      <c r="K548" s="146"/>
      <c r="L548" s="146"/>
      <c r="M548" s="146"/>
      <c r="N548" s="146"/>
      <c r="O548" s="146"/>
      <c r="P548" s="146"/>
      <c r="Q548" s="146"/>
      <c r="R548" s="146"/>
      <c r="S548" s="146"/>
      <c r="T548" s="146"/>
      <c r="U548" s="146"/>
      <c r="V548" s="146"/>
      <c r="W548" s="146"/>
      <c r="X548" s="146"/>
      <c r="Y548" s="146"/>
      <c r="Z548" s="146"/>
      <c r="AA548" s="146"/>
      <c r="AB548" s="146"/>
      <c r="AC548" s="146"/>
    </row>
    <row r="549">
      <c r="A549" s="146"/>
      <c r="B549" s="146"/>
      <c r="C549" s="146"/>
      <c r="D549" s="146"/>
      <c r="E549" s="146"/>
      <c r="F549" s="146"/>
      <c r="G549" s="146"/>
      <c r="H549" s="146"/>
      <c r="I549" s="146"/>
      <c r="J549" s="146"/>
      <c r="K549" s="146"/>
      <c r="L549" s="146"/>
      <c r="M549" s="146"/>
      <c r="N549" s="146"/>
      <c r="O549" s="146"/>
      <c r="P549" s="146"/>
      <c r="Q549" s="146"/>
      <c r="R549" s="146"/>
      <c r="S549" s="146"/>
      <c r="T549" s="146"/>
      <c r="U549" s="146"/>
      <c r="V549" s="146"/>
      <c r="W549" s="146"/>
      <c r="X549" s="146"/>
      <c r="Y549" s="146"/>
      <c r="Z549" s="146"/>
      <c r="AA549" s="146"/>
      <c r="AB549" s="146"/>
      <c r="AC549" s="146"/>
    </row>
    <row r="550">
      <c r="A550" s="146"/>
      <c r="B550" s="146"/>
      <c r="C550" s="146"/>
      <c r="D550" s="146"/>
      <c r="E550" s="146"/>
      <c r="F550" s="146"/>
      <c r="G550" s="146"/>
      <c r="H550" s="146"/>
      <c r="I550" s="146"/>
      <c r="J550" s="146"/>
      <c r="K550" s="146"/>
      <c r="L550" s="146"/>
      <c r="M550" s="146"/>
      <c r="N550" s="146"/>
      <c r="O550" s="146"/>
      <c r="P550" s="146"/>
      <c r="Q550" s="146"/>
      <c r="R550" s="146"/>
      <c r="S550" s="146"/>
      <c r="T550" s="146"/>
      <c r="U550" s="146"/>
      <c r="V550" s="146"/>
      <c r="W550" s="146"/>
      <c r="X550" s="146"/>
      <c r="Y550" s="146"/>
      <c r="Z550" s="146"/>
      <c r="AA550" s="146"/>
      <c r="AB550" s="146"/>
      <c r="AC550" s="146"/>
    </row>
    <row r="551">
      <c r="A551" s="146"/>
      <c r="B551" s="146"/>
      <c r="C551" s="146"/>
      <c r="D551" s="146"/>
      <c r="E551" s="146"/>
      <c r="F551" s="146"/>
      <c r="G551" s="146"/>
      <c r="H551" s="146"/>
      <c r="I551" s="146"/>
      <c r="J551" s="146"/>
      <c r="K551" s="146"/>
      <c r="L551" s="146"/>
      <c r="M551" s="146"/>
      <c r="N551" s="146"/>
      <c r="O551" s="146"/>
      <c r="P551" s="146"/>
      <c r="Q551" s="146"/>
      <c r="R551" s="146"/>
      <c r="S551" s="146"/>
      <c r="T551" s="146"/>
      <c r="U551" s="146"/>
      <c r="V551" s="146"/>
      <c r="W551" s="146"/>
      <c r="X551" s="146"/>
      <c r="Y551" s="146"/>
      <c r="Z551" s="146"/>
      <c r="AA551" s="146"/>
      <c r="AB551" s="146"/>
      <c r="AC551" s="146"/>
    </row>
    <row r="552">
      <c r="A552" s="146"/>
      <c r="B552" s="146"/>
      <c r="C552" s="146"/>
      <c r="D552" s="146"/>
      <c r="E552" s="146"/>
      <c r="F552" s="146"/>
      <c r="G552" s="146"/>
      <c r="H552" s="146"/>
      <c r="I552" s="146"/>
      <c r="J552" s="146"/>
      <c r="K552" s="146"/>
      <c r="L552" s="146"/>
      <c r="M552" s="146"/>
      <c r="N552" s="146"/>
      <c r="O552" s="146"/>
      <c r="P552" s="146"/>
      <c r="Q552" s="146"/>
      <c r="R552" s="146"/>
      <c r="S552" s="146"/>
      <c r="T552" s="146"/>
      <c r="U552" s="146"/>
      <c r="V552" s="146"/>
      <c r="W552" s="146"/>
      <c r="X552" s="146"/>
      <c r="Y552" s="146"/>
      <c r="Z552" s="146"/>
      <c r="AA552" s="146"/>
      <c r="AB552" s="146"/>
      <c r="AC552" s="146"/>
    </row>
    <row r="553">
      <c r="A553" s="146"/>
      <c r="B553" s="146"/>
      <c r="C553" s="146"/>
      <c r="D553" s="146"/>
      <c r="E553" s="146"/>
      <c r="F553" s="146"/>
      <c r="G553" s="146"/>
      <c r="H553" s="146"/>
      <c r="I553" s="146"/>
      <c r="J553" s="146"/>
      <c r="K553" s="146"/>
      <c r="L553" s="146"/>
      <c r="M553" s="146"/>
      <c r="N553" s="146"/>
      <c r="O553" s="146"/>
      <c r="P553" s="146"/>
      <c r="Q553" s="146"/>
      <c r="R553" s="146"/>
      <c r="S553" s="146"/>
      <c r="T553" s="146"/>
      <c r="U553" s="146"/>
      <c r="V553" s="146"/>
      <c r="W553" s="146"/>
      <c r="X553" s="146"/>
      <c r="Y553" s="146"/>
      <c r="Z553" s="146"/>
      <c r="AA553" s="146"/>
      <c r="AB553" s="146"/>
      <c r="AC553" s="146"/>
    </row>
    <row r="554">
      <c r="A554" s="146"/>
      <c r="B554" s="146"/>
      <c r="C554" s="146"/>
      <c r="D554" s="146"/>
      <c r="E554" s="146"/>
      <c r="F554" s="146"/>
      <c r="G554" s="146"/>
      <c r="H554" s="146"/>
      <c r="I554" s="146"/>
      <c r="J554" s="146"/>
      <c r="K554" s="146"/>
      <c r="L554" s="146"/>
      <c r="M554" s="146"/>
      <c r="N554" s="146"/>
      <c r="O554" s="146"/>
      <c r="P554" s="146"/>
      <c r="Q554" s="146"/>
      <c r="R554" s="146"/>
      <c r="S554" s="146"/>
      <c r="T554" s="146"/>
      <c r="U554" s="146"/>
      <c r="V554" s="146"/>
      <c r="W554" s="146"/>
      <c r="X554" s="146"/>
      <c r="Y554" s="146"/>
      <c r="Z554" s="146"/>
      <c r="AA554" s="146"/>
      <c r="AB554" s="146"/>
      <c r="AC554" s="146"/>
    </row>
    <row r="555">
      <c r="A555" s="146"/>
      <c r="B555" s="146"/>
      <c r="C555" s="146"/>
      <c r="D555" s="146"/>
      <c r="E555" s="146"/>
      <c r="F555" s="146"/>
      <c r="G555" s="146"/>
      <c r="H555" s="146"/>
      <c r="I555" s="146"/>
      <c r="J555" s="146"/>
      <c r="K555" s="146"/>
      <c r="L555" s="146"/>
      <c r="M555" s="146"/>
      <c r="N555" s="146"/>
      <c r="O555" s="146"/>
      <c r="P555" s="146"/>
      <c r="Q555" s="146"/>
      <c r="R555" s="146"/>
      <c r="S555" s="146"/>
      <c r="T555" s="146"/>
      <c r="U555" s="146"/>
      <c r="V555" s="146"/>
      <c r="W555" s="146"/>
      <c r="X555" s="146"/>
      <c r="Y555" s="146"/>
      <c r="Z555" s="146"/>
      <c r="AA555" s="146"/>
      <c r="AB555" s="146"/>
      <c r="AC555" s="146"/>
    </row>
    <row r="556">
      <c r="A556" s="146"/>
      <c r="B556" s="146"/>
      <c r="C556" s="146"/>
      <c r="D556" s="146"/>
      <c r="E556" s="146"/>
      <c r="F556" s="146"/>
      <c r="G556" s="146"/>
      <c r="H556" s="146"/>
      <c r="I556" s="146"/>
      <c r="J556" s="146"/>
      <c r="K556" s="146"/>
      <c r="L556" s="146"/>
      <c r="M556" s="146"/>
      <c r="N556" s="146"/>
      <c r="O556" s="146"/>
      <c r="P556" s="146"/>
      <c r="Q556" s="146"/>
      <c r="R556" s="146"/>
      <c r="S556" s="146"/>
      <c r="T556" s="146"/>
      <c r="U556" s="146"/>
      <c r="V556" s="146"/>
      <c r="W556" s="146"/>
      <c r="X556" s="146"/>
      <c r="Y556" s="146"/>
      <c r="Z556" s="146"/>
      <c r="AA556" s="146"/>
      <c r="AB556" s="146"/>
      <c r="AC556" s="146"/>
    </row>
    <row r="557">
      <c r="A557" s="146"/>
      <c r="B557" s="146"/>
      <c r="C557" s="146"/>
      <c r="D557" s="146"/>
      <c r="E557" s="146"/>
      <c r="F557" s="146"/>
      <c r="G557" s="146"/>
      <c r="H557" s="146"/>
      <c r="I557" s="146"/>
      <c r="J557" s="146"/>
      <c r="K557" s="146"/>
      <c r="L557" s="146"/>
      <c r="M557" s="146"/>
      <c r="N557" s="146"/>
      <c r="O557" s="146"/>
      <c r="P557" s="146"/>
      <c r="Q557" s="146"/>
      <c r="R557" s="146"/>
      <c r="S557" s="146"/>
      <c r="T557" s="146"/>
      <c r="U557" s="146"/>
      <c r="V557" s="146"/>
      <c r="W557" s="146"/>
      <c r="X557" s="146"/>
      <c r="Y557" s="146"/>
      <c r="Z557" s="146"/>
      <c r="AA557" s="146"/>
      <c r="AB557" s="146"/>
      <c r="AC557" s="146"/>
    </row>
    <row r="558">
      <c r="A558" s="146"/>
      <c r="B558" s="146"/>
      <c r="C558" s="146"/>
      <c r="D558" s="146"/>
      <c r="E558" s="146"/>
      <c r="F558" s="146"/>
      <c r="G558" s="146"/>
      <c r="H558" s="146"/>
      <c r="I558" s="146"/>
      <c r="J558" s="146"/>
      <c r="K558" s="146"/>
      <c r="L558" s="146"/>
      <c r="M558" s="146"/>
      <c r="N558" s="146"/>
      <c r="O558" s="146"/>
      <c r="P558" s="146"/>
      <c r="Q558" s="146"/>
      <c r="R558" s="146"/>
      <c r="S558" s="146"/>
      <c r="T558" s="146"/>
      <c r="U558" s="146"/>
      <c r="V558" s="146"/>
      <c r="W558" s="146"/>
      <c r="X558" s="146"/>
      <c r="Y558" s="146"/>
      <c r="Z558" s="146"/>
      <c r="AA558" s="146"/>
      <c r="AB558" s="146"/>
      <c r="AC558" s="146"/>
    </row>
    <row r="559">
      <c r="A559" s="146"/>
      <c r="B559" s="146"/>
      <c r="C559" s="146"/>
      <c r="D559" s="146"/>
      <c r="E559" s="146"/>
      <c r="F559" s="146"/>
      <c r="G559" s="146"/>
      <c r="H559" s="146"/>
      <c r="I559" s="146"/>
      <c r="J559" s="146"/>
      <c r="K559" s="146"/>
      <c r="L559" s="146"/>
      <c r="M559" s="146"/>
      <c r="N559" s="146"/>
      <c r="O559" s="146"/>
      <c r="P559" s="146"/>
      <c r="Q559" s="146"/>
      <c r="R559" s="146"/>
      <c r="S559" s="146"/>
      <c r="T559" s="146"/>
      <c r="U559" s="146"/>
      <c r="V559" s="146"/>
      <c r="W559" s="146"/>
      <c r="X559" s="146"/>
      <c r="Y559" s="146"/>
      <c r="Z559" s="146"/>
      <c r="AA559" s="146"/>
      <c r="AB559" s="146"/>
      <c r="AC559" s="146"/>
    </row>
    <row r="560">
      <c r="A560" s="146"/>
      <c r="B560" s="146"/>
      <c r="C560" s="146"/>
      <c r="D560" s="146"/>
      <c r="E560" s="146"/>
      <c r="F560" s="146"/>
      <c r="G560" s="146"/>
      <c r="H560" s="146"/>
      <c r="I560" s="146"/>
      <c r="J560" s="146"/>
      <c r="K560" s="146"/>
      <c r="L560" s="146"/>
      <c r="M560" s="146"/>
      <c r="N560" s="146"/>
      <c r="O560" s="146"/>
      <c r="P560" s="146"/>
      <c r="Q560" s="146"/>
      <c r="R560" s="146"/>
      <c r="S560" s="146"/>
      <c r="T560" s="146"/>
      <c r="U560" s="146"/>
      <c r="V560" s="146"/>
      <c r="W560" s="146"/>
      <c r="X560" s="146"/>
      <c r="Y560" s="146"/>
      <c r="Z560" s="146"/>
      <c r="AA560" s="146"/>
      <c r="AB560" s="146"/>
      <c r="AC560" s="146"/>
    </row>
    <row r="561">
      <c r="A561" s="146"/>
      <c r="B561" s="146"/>
      <c r="C561" s="146"/>
      <c r="D561" s="146"/>
      <c r="E561" s="146"/>
      <c r="F561" s="146"/>
      <c r="G561" s="146"/>
      <c r="H561" s="146"/>
      <c r="I561" s="146"/>
      <c r="J561" s="146"/>
      <c r="K561" s="146"/>
      <c r="L561" s="146"/>
      <c r="M561" s="146"/>
      <c r="N561" s="146"/>
      <c r="O561" s="146"/>
      <c r="P561" s="146"/>
      <c r="Q561" s="146"/>
      <c r="R561" s="146"/>
      <c r="S561" s="146"/>
      <c r="T561" s="146"/>
      <c r="U561" s="146"/>
      <c r="V561" s="146"/>
      <c r="W561" s="146"/>
      <c r="X561" s="146"/>
      <c r="Y561" s="146"/>
      <c r="Z561" s="146"/>
      <c r="AA561" s="146"/>
      <c r="AB561" s="146"/>
      <c r="AC561" s="146"/>
    </row>
    <row r="562">
      <c r="A562" s="146"/>
      <c r="B562" s="146"/>
      <c r="C562" s="146"/>
      <c r="D562" s="146"/>
      <c r="E562" s="146"/>
      <c r="F562" s="146"/>
      <c r="G562" s="146"/>
      <c r="H562" s="146"/>
      <c r="I562" s="146"/>
      <c r="J562" s="146"/>
      <c r="K562" s="146"/>
      <c r="L562" s="146"/>
      <c r="M562" s="146"/>
      <c r="N562" s="146"/>
      <c r="O562" s="146"/>
      <c r="P562" s="146"/>
      <c r="Q562" s="146"/>
      <c r="R562" s="146"/>
      <c r="S562" s="146"/>
      <c r="T562" s="146"/>
      <c r="U562" s="146"/>
      <c r="V562" s="146"/>
      <c r="W562" s="146"/>
      <c r="X562" s="146"/>
      <c r="Y562" s="146"/>
      <c r="Z562" s="146"/>
      <c r="AA562" s="146"/>
      <c r="AB562" s="146"/>
      <c r="AC562" s="146"/>
    </row>
    <row r="563">
      <c r="A563" s="146"/>
      <c r="B563" s="146"/>
      <c r="C563" s="146"/>
      <c r="D563" s="146"/>
      <c r="E563" s="146"/>
      <c r="F563" s="146"/>
      <c r="G563" s="146"/>
      <c r="H563" s="146"/>
      <c r="I563" s="146"/>
      <c r="J563" s="146"/>
      <c r="K563" s="146"/>
      <c r="L563" s="146"/>
      <c r="M563" s="146"/>
      <c r="N563" s="146"/>
      <c r="O563" s="146"/>
      <c r="P563" s="146"/>
      <c r="Q563" s="146"/>
      <c r="R563" s="146"/>
      <c r="S563" s="146"/>
      <c r="T563" s="146"/>
      <c r="U563" s="146"/>
      <c r="V563" s="146"/>
      <c r="W563" s="146"/>
      <c r="X563" s="146"/>
      <c r="Y563" s="146"/>
      <c r="Z563" s="146"/>
      <c r="AA563" s="146"/>
      <c r="AB563" s="146"/>
      <c r="AC563" s="146"/>
    </row>
    <row r="564">
      <c r="A564" s="146"/>
      <c r="B564" s="146"/>
      <c r="C564" s="146"/>
      <c r="D564" s="146"/>
      <c r="E564" s="146"/>
      <c r="F564" s="146"/>
      <c r="G564" s="146"/>
      <c r="H564" s="146"/>
      <c r="I564" s="146"/>
      <c r="J564" s="146"/>
      <c r="K564" s="146"/>
      <c r="L564" s="146"/>
      <c r="M564" s="146"/>
      <c r="N564" s="146"/>
      <c r="O564" s="146"/>
      <c r="P564" s="146"/>
      <c r="Q564" s="146"/>
      <c r="R564" s="146"/>
      <c r="S564" s="146"/>
      <c r="T564" s="146"/>
      <c r="U564" s="146"/>
      <c r="V564" s="146"/>
      <c r="W564" s="146"/>
      <c r="X564" s="146"/>
      <c r="Y564" s="146"/>
      <c r="Z564" s="146"/>
      <c r="AA564" s="146"/>
      <c r="AB564" s="146"/>
      <c r="AC564" s="146"/>
    </row>
    <row r="565">
      <c r="A565" s="146"/>
      <c r="B565" s="146"/>
      <c r="C565" s="146"/>
      <c r="D565" s="146"/>
      <c r="E565" s="146"/>
      <c r="F565" s="146"/>
      <c r="G565" s="146"/>
      <c r="H565" s="146"/>
      <c r="I565" s="146"/>
      <c r="J565" s="146"/>
      <c r="K565" s="146"/>
      <c r="L565" s="146"/>
      <c r="M565" s="146"/>
      <c r="N565" s="146"/>
      <c r="O565" s="146"/>
      <c r="P565" s="146"/>
      <c r="Q565" s="146"/>
      <c r="R565" s="146"/>
      <c r="S565" s="146"/>
      <c r="T565" s="146"/>
      <c r="U565" s="146"/>
      <c r="V565" s="146"/>
      <c r="W565" s="146"/>
      <c r="X565" s="146"/>
      <c r="Y565" s="146"/>
      <c r="Z565" s="146"/>
      <c r="AA565" s="146"/>
      <c r="AB565" s="146"/>
      <c r="AC565" s="146"/>
    </row>
    <row r="566">
      <c r="A566" s="146"/>
      <c r="B566" s="146"/>
      <c r="C566" s="146"/>
      <c r="D566" s="146"/>
      <c r="E566" s="146"/>
      <c r="F566" s="146"/>
      <c r="G566" s="146"/>
      <c r="H566" s="146"/>
      <c r="I566" s="146"/>
      <c r="J566" s="146"/>
      <c r="K566" s="146"/>
      <c r="L566" s="146"/>
      <c r="M566" s="146"/>
      <c r="N566" s="146"/>
      <c r="O566" s="146"/>
      <c r="P566" s="146"/>
      <c r="Q566" s="146"/>
      <c r="R566" s="146"/>
      <c r="S566" s="146"/>
      <c r="T566" s="146"/>
      <c r="U566" s="146"/>
      <c r="V566" s="146"/>
      <c r="W566" s="146"/>
      <c r="X566" s="146"/>
      <c r="Y566" s="146"/>
      <c r="Z566" s="146"/>
      <c r="AA566" s="146"/>
      <c r="AB566" s="146"/>
      <c r="AC566" s="146"/>
    </row>
    <row r="567">
      <c r="A567" s="146"/>
      <c r="B567" s="146"/>
      <c r="C567" s="146"/>
      <c r="D567" s="146"/>
      <c r="E567" s="146"/>
      <c r="F567" s="146"/>
      <c r="G567" s="146"/>
      <c r="H567" s="146"/>
      <c r="I567" s="146"/>
      <c r="J567" s="146"/>
      <c r="K567" s="146"/>
      <c r="L567" s="146"/>
      <c r="M567" s="146"/>
      <c r="N567" s="146"/>
      <c r="O567" s="146"/>
      <c r="P567" s="146"/>
      <c r="Q567" s="146"/>
      <c r="R567" s="146"/>
      <c r="S567" s="146"/>
      <c r="T567" s="146"/>
      <c r="U567" s="146"/>
      <c r="V567" s="146"/>
      <c r="W567" s="146"/>
      <c r="X567" s="146"/>
      <c r="Y567" s="146"/>
      <c r="Z567" s="146"/>
      <c r="AA567" s="146"/>
      <c r="AB567" s="146"/>
      <c r="AC567" s="146"/>
    </row>
    <row r="568">
      <c r="A568" s="146"/>
      <c r="B568" s="146"/>
      <c r="C568" s="146"/>
      <c r="D568" s="146"/>
      <c r="E568" s="146"/>
      <c r="F568" s="146"/>
      <c r="G568" s="146"/>
      <c r="H568" s="146"/>
      <c r="I568" s="146"/>
      <c r="J568" s="146"/>
      <c r="K568" s="146"/>
      <c r="L568" s="146"/>
      <c r="M568" s="146"/>
      <c r="N568" s="146"/>
      <c r="O568" s="146"/>
      <c r="P568" s="146"/>
      <c r="Q568" s="146"/>
      <c r="R568" s="146"/>
      <c r="S568" s="146"/>
      <c r="T568" s="146"/>
      <c r="U568" s="146"/>
      <c r="V568" s="146"/>
      <c r="W568" s="146"/>
      <c r="X568" s="146"/>
      <c r="Y568" s="146"/>
      <c r="Z568" s="146"/>
      <c r="AA568" s="146"/>
      <c r="AB568" s="146"/>
      <c r="AC568" s="146"/>
    </row>
    <row r="569">
      <c r="A569" s="146"/>
      <c r="B569" s="146"/>
      <c r="C569" s="146"/>
      <c r="D569" s="146"/>
      <c r="E569" s="146"/>
      <c r="F569" s="146"/>
      <c r="G569" s="146"/>
      <c r="H569" s="146"/>
      <c r="I569" s="146"/>
      <c r="J569" s="146"/>
      <c r="K569" s="146"/>
      <c r="L569" s="146"/>
      <c r="M569" s="146"/>
      <c r="N569" s="146"/>
      <c r="O569" s="146"/>
      <c r="P569" s="146"/>
      <c r="Q569" s="146"/>
      <c r="R569" s="146"/>
      <c r="S569" s="146"/>
      <c r="T569" s="146"/>
      <c r="U569" s="146"/>
      <c r="V569" s="146"/>
      <c r="W569" s="146"/>
      <c r="X569" s="146"/>
      <c r="Y569" s="146"/>
      <c r="Z569" s="146"/>
      <c r="AA569" s="146"/>
      <c r="AB569" s="146"/>
      <c r="AC569" s="146"/>
    </row>
    <row r="570">
      <c r="A570" s="146"/>
      <c r="B570" s="146"/>
      <c r="C570" s="146"/>
      <c r="D570" s="146"/>
      <c r="E570" s="146"/>
      <c r="F570" s="146"/>
      <c r="G570" s="146"/>
      <c r="H570" s="146"/>
      <c r="I570" s="146"/>
      <c r="J570" s="146"/>
      <c r="K570" s="146"/>
      <c r="L570" s="146"/>
      <c r="M570" s="146"/>
      <c r="N570" s="146"/>
      <c r="O570" s="146"/>
      <c r="P570" s="146"/>
      <c r="Q570" s="146"/>
      <c r="R570" s="146"/>
      <c r="S570" s="146"/>
      <c r="T570" s="146"/>
      <c r="U570" s="146"/>
      <c r="V570" s="146"/>
      <c r="W570" s="146"/>
      <c r="X570" s="146"/>
      <c r="Y570" s="146"/>
      <c r="Z570" s="146"/>
      <c r="AA570" s="146"/>
      <c r="AB570" s="146"/>
      <c r="AC570" s="146"/>
    </row>
    <row r="571">
      <c r="A571" s="146"/>
      <c r="B571" s="146"/>
      <c r="C571" s="146"/>
      <c r="D571" s="146"/>
      <c r="E571" s="146"/>
      <c r="F571" s="146"/>
      <c r="G571" s="146"/>
      <c r="H571" s="146"/>
      <c r="I571" s="146"/>
      <c r="J571" s="146"/>
      <c r="K571" s="146"/>
      <c r="L571" s="146"/>
      <c r="M571" s="146"/>
      <c r="N571" s="146"/>
      <c r="O571" s="146"/>
      <c r="P571" s="146"/>
      <c r="Q571" s="146"/>
      <c r="R571" s="146"/>
      <c r="S571" s="146"/>
      <c r="T571" s="146"/>
      <c r="U571" s="146"/>
      <c r="V571" s="146"/>
      <c r="W571" s="146"/>
      <c r="X571" s="146"/>
      <c r="Y571" s="146"/>
      <c r="Z571" s="146"/>
      <c r="AA571" s="146"/>
      <c r="AB571" s="146"/>
      <c r="AC571" s="146"/>
    </row>
    <row r="572">
      <c r="A572" s="146"/>
      <c r="B572" s="146"/>
      <c r="C572" s="146"/>
      <c r="D572" s="146"/>
      <c r="E572" s="146"/>
      <c r="F572" s="146"/>
      <c r="G572" s="146"/>
      <c r="H572" s="146"/>
      <c r="I572" s="146"/>
      <c r="J572" s="146"/>
      <c r="K572" s="146"/>
      <c r="L572" s="146"/>
      <c r="M572" s="146"/>
      <c r="N572" s="146"/>
      <c r="O572" s="146"/>
      <c r="P572" s="146"/>
      <c r="Q572" s="146"/>
      <c r="R572" s="146"/>
      <c r="S572" s="146"/>
      <c r="T572" s="146"/>
      <c r="U572" s="146"/>
      <c r="V572" s="146"/>
      <c r="W572" s="146"/>
      <c r="X572" s="146"/>
      <c r="Y572" s="146"/>
      <c r="Z572" s="146"/>
      <c r="AA572" s="146"/>
      <c r="AB572" s="146"/>
      <c r="AC572" s="146"/>
    </row>
    <row r="573">
      <c r="A573" s="146"/>
      <c r="B573" s="146"/>
      <c r="C573" s="146"/>
      <c r="D573" s="146"/>
      <c r="E573" s="146"/>
      <c r="F573" s="146"/>
      <c r="G573" s="146"/>
      <c r="H573" s="146"/>
      <c r="I573" s="146"/>
      <c r="J573" s="146"/>
      <c r="K573" s="146"/>
      <c r="L573" s="146"/>
      <c r="M573" s="146"/>
      <c r="N573" s="146"/>
      <c r="O573" s="146"/>
      <c r="P573" s="146"/>
      <c r="Q573" s="146"/>
      <c r="R573" s="146"/>
      <c r="S573" s="146"/>
      <c r="T573" s="146"/>
      <c r="U573" s="146"/>
      <c r="V573" s="146"/>
      <c r="W573" s="146"/>
      <c r="X573" s="146"/>
      <c r="Y573" s="146"/>
      <c r="Z573" s="146"/>
      <c r="AA573" s="146"/>
      <c r="AB573" s="146"/>
      <c r="AC573" s="146"/>
    </row>
    <row r="574">
      <c r="A574" s="146"/>
      <c r="B574" s="146"/>
      <c r="C574" s="146"/>
      <c r="D574" s="146"/>
      <c r="E574" s="146"/>
      <c r="F574" s="146"/>
      <c r="G574" s="146"/>
      <c r="H574" s="146"/>
      <c r="I574" s="146"/>
      <c r="J574" s="146"/>
      <c r="K574" s="146"/>
      <c r="L574" s="146"/>
      <c r="M574" s="146"/>
      <c r="N574" s="146"/>
      <c r="O574" s="146"/>
      <c r="P574" s="146"/>
      <c r="Q574" s="146"/>
      <c r="R574" s="146"/>
      <c r="S574" s="146"/>
      <c r="T574" s="146"/>
      <c r="U574" s="146"/>
      <c r="V574" s="146"/>
      <c r="W574" s="146"/>
      <c r="X574" s="146"/>
      <c r="Y574" s="146"/>
      <c r="Z574" s="146"/>
      <c r="AA574" s="146"/>
      <c r="AB574" s="146"/>
      <c r="AC574" s="146"/>
    </row>
    <row r="575">
      <c r="A575" s="146"/>
      <c r="B575" s="146"/>
      <c r="C575" s="146"/>
      <c r="D575" s="146"/>
      <c r="E575" s="146"/>
      <c r="F575" s="146"/>
      <c r="G575" s="146"/>
      <c r="H575" s="146"/>
      <c r="I575" s="146"/>
      <c r="J575" s="146"/>
      <c r="K575" s="146"/>
      <c r="L575" s="146"/>
      <c r="M575" s="146"/>
      <c r="N575" s="146"/>
      <c r="O575" s="146"/>
      <c r="P575" s="146"/>
      <c r="Q575" s="146"/>
      <c r="R575" s="146"/>
      <c r="S575" s="146"/>
      <c r="T575" s="146"/>
      <c r="U575" s="146"/>
      <c r="V575" s="146"/>
      <c r="W575" s="146"/>
      <c r="X575" s="146"/>
      <c r="Y575" s="146"/>
      <c r="Z575" s="146"/>
      <c r="AA575" s="146"/>
      <c r="AB575" s="146"/>
      <c r="AC575" s="146"/>
    </row>
    <row r="576">
      <c r="A576" s="146"/>
      <c r="B576" s="146"/>
      <c r="C576" s="146"/>
      <c r="D576" s="146"/>
      <c r="E576" s="146"/>
      <c r="F576" s="146"/>
      <c r="G576" s="146"/>
      <c r="H576" s="146"/>
      <c r="I576" s="146"/>
      <c r="J576" s="146"/>
      <c r="K576" s="146"/>
      <c r="L576" s="146"/>
      <c r="M576" s="146"/>
      <c r="N576" s="146"/>
      <c r="O576" s="146"/>
      <c r="P576" s="146"/>
      <c r="Q576" s="146"/>
      <c r="R576" s="146"/>
      <c r="S576" s="146"/>
      <c r="T576" s="146"/>
      <c r="U576" s="146"/>
      <c r="V576" s="146"/>
      <c r="W576" s="146"/>
      <c r="X576" s="146"/>
      <c r="Y576" s="146"/>
      <c r="Z576" s="146"/>
      <c r="AA576" s="146"/>
      <c r="AB576" s="146"/>
      <c r="AC576" s="146"/>
    </row>
    <row r="577">
      <c r="A577" s="146"/>
      <c r="B577" s="146"/>
      <c r="C577" s="146"/>
      <c r="D577" s="146"/>
      <c r="E577" s="146"/>
      <c r="F577" s="146"/>
      <c r="G577" s="146"/>
      <c r="H577" s="146"/>
      <c r="I577" s="146"/>
      <c r="J577" s="146"/>
      <c r="K577" s="146"/>
      <c r="L577" s="146"/>
      <c r="M577" s="146"/>
      <c r="N577" s="146"/>
      <c r="O577" s="146"/>
      <c r="P577" s="146"/>
      <c r="Q577" s="146"/>
      <c r="R577" s="146"/>
      <c r="S577" s="146"/>
      <c r="T577" s="146"/>
      <c r="U577" s="146"/>
      <c r="V577" s="146"/>
      <c r="W577" s="146"/>
      <c r="X577" s="146"/>
      <c r="Y577" s="146"/>
      <c r="Z577" s="146"/>
      <c r="AA577" s="146"/>
      <c r="AB577" s="146"/>
      <c r="AC577" s="146"/>
    </row>
    <row r="578">
      <c r="A578" s="146"/>
      <c r="B578" s="146"/>
      <c r="C578" s="146"/>
      <c r="D578" s="146"/>
      <c r="E578" s="146"/>
      <c r="F578" s="146"/>
      <c r="G578" s="146"/>
      <c r="H578" s="146"/>
      <c r="I578" s="146"/>
      <c r="J578" s="146"/>
      <c r="K578" s="146"/>
      <c r="L578" s="146"/>
      <c r="M578" s="146"/>
      <c r="N578" s="146"/>
      <c r="O578" s="146"/>
      <c r="P578" s="146"/>
      <c r="Q578" s="146"/>
      <c r="R578" s="146"/>
      <c r="S578" s="146"/>
      <c r="T578" s="146"/>
      <c r="U578" s="146"/>
      <c r="V578" s="146"/>
      <c r="W578" s="146"/>
      <c r="X578" s="146"/>
      <c r="Y578" s="146"/>
      <c r="Z578" s="146"/>
      <c r="AA578" s="146"/>
      <c r="AB578" s="146"/>
      <c r="AC578" s="146"/>
    </row>
    <row r="579">
      <c r="A579" s="146"/>
      <c r="B579" s="146"/>
      <c r="C579" s="146"/>
      <c r="D579" s="146"/>
      <c r="E579" s="146"/>
      <c r="F579" s="146"/>
      <c r="G579" s="146"/>
      <c r="H579" s="146"/>
      <c r="I579" s="146"/>
      <c r="J579" s="146"/>
      <c r="K579" s="146"/>
      <c r="L579" s="146"/>
      <c r="M579" s="146"/>
      <c r="N579" s="146"/>
      <c r="O579" s="146"/>
      <c r="P579" s="146"/>
      <c r="Q579" s="146"/>
      <c r="R579" s="146"/>
      <c r="S579" s="146"/>
      <c r="T579" s="146"/>
      <c r="U579" s="146"/>
      <c r="V579" s="146"/>
      <c r="W579" s="146"/>
      <c r="X579" s="146"/>
      <c r="Y579" s="146"/>
      <c r="Z579" s="146"/>
      <c r="AA579" s="146"/>
      <c r="AB579" s="146"/>
      <c r="AC579" s="146"/>
    </row>
    <row r="580">
      <c r="A580" s="146"/>
      <c r="B580" s="146"/>
      <c r="C580" s="146"/>
      <c r="D580" s="146"/>
      <c r="E580" s="146"/>
      <c r="F580" s="146"/>
      <c r="G580" s="146"/>
      <c r="H580" s="146"/>
      <c r="I580" s="146"/>
      <c r="J580" s="146"/>
      <c r="K580" s="146"/>
      <c r="L580" s="146"/>
      <c r="M580" s="146"/>
      <c r="N580" s="146"/>
      <c r="O580" s="146"/>
      <c r="P580" s="146"/>
      <c r="Q580" s="146"/>
      <c r="R580" s="146"/>
      <c r="S580" s="146"/>
      <c r="T580" s="146"/>
      <c r="U580" s="146"/>
      <c r="V580" s="146"/>
      <c r="W580" s="146"/>
      <c r="X580" s="146"/>
      <c r="Y580" s="146"/>
      <c r="Z580" s="146"/>
      <c r="AA580" s="146"/>
      <c r="AB580" s="146"/>
      <c r="AC580" s="146"/>
    </row>
    <row r="581">
      <c r="A581" s="146"/>
      <c r="B581" s="146"/>
      <c r="C581" s="146"/>
      <c r="D581" s="146"/>
      <c r="E581" s="146"/>
      <c r="F581" s="146"/>
      <c r="G581" s="146"/>
      <c r="H581" s="146"/>
      <c r="I581" s="146"/>
      <c r="J581" s="146"/>
      <c r="K581" s="146"/>
      <c r="L581" s="146"/>
      <c r="M581" s="146"/>
      <c r="N581" s="146"/>
      <c r="O581" s="146"/>
      <c r="P581" s="146"/>
      <c r="Q581" s="146"/>
      <c r="R581" s="146"/>
      <c r="S581" s="146"/>
      <c r="T581" s="146"/>
      <c r="U581" s="146"/>
      <c r="V581" s="146"/>
      <c r="W581" s="146"/>
      <c r="X581" s="146"/>
      <c r="Y581" s="146"/>
      <c r="Z581" s="146"/>
      <c r="AA581" s="146"/>
      <c r="AB581" s="146"/>
      <c r="AC581" s="146"/>
    </row>
    <row r="582">
      <c r="A582" s="146"/>
      <c r="B582" s="146"/>
      <c r="C582" s="146"/>
      <c r="D582" s="146"/>
      <c r="E582" s="146"/>
      <c r="F582" s="146"/>
      <c r="G582" s="146"/>
      <c r="H582" s="146"/>
      <c r="I582" s="146"/>
      <c r="J582" s="146"/>
      <c r="K582" s="146"/>
      <c r="L582" s="146"/>
      <c r="M582" s="146"/>
      <c r="N582" s="146"/>
      <c r="O582" s="146"/>
      <c r="P582" s="146"/>
      <c r="Q582" s="146"/>
      <c r="R582" s="146"/>
      <c r="S582" s="146"/>
      <c r="T582" s="146"/>
      <c r="U582" s="146"/>
      <c r="V582" s="146"/>
      <c r="W582" s="146"/>
      <c r="X582" s="146"/>
      <c r="Y582" s="146"/>
      <c r="Z582" s="146"/>
      <c r="AA582" s="146"/>
      <c r="AB582" s="146"/>
      <c r="AC582" s="146"/>
    </row>
    <row r="583">
      <c r="A583" s="146"/>
      <c r="B583" s="146"/>
      <c r="C583" s="146"/>
      <c r="D583" s="146"/>
      <c r="E583" s="146"/>
      <c r="F583" s="146"/>
      <c r="G583" s="146"/>
      <c r="H583" s="146"/>
      <c r="I583" s="146"/>
      <c r="J583" s="146"/>
      <c r="K583" s="146"/>
      <c r="L583" s="146"/>
      <c r="M583" s="146"/>
      <c r="N583" s="146"/>
      <c r="O583" s="146"/>
      <c r="P583" s="146"/>
      <c r="Q583" s="146"/>
      <c r="R583" s="146"/>
      <c r="S583" s="146"/>
      <c r="T583" s="146"/>
      <c r="U583" s="146"/>
      <c r="V583" s="146"/>
      <c r="W583" s="146"/>
      <c r="X583" s="146"/>
      <c r="Y583" s="146"/>
      <c r="Z583" s="146"/>
      <c r="AA583" s="146"/>
      <c r="AB583" s="146"/>
      <c r="AC583" s="146"/>
    </row>
    <row r="584">
      <c r="A584" s="146"/>
      <c r="B584" s="146"/>
      <c r="C584" s="146"/>
      <c r="D584" s="146"/>
      <c r="E584" s="146"/>
      <c r="F584" s="146"/>
      <c r="G584" s="146"/>
      <c r="H584" s="146"/>
      <c r="I584" s="146"/>
      <c r="J584" s="146"/>
      <c r="K584" s="146"/>
      <c r="L584" s="146"/>
      <c r="M584" s="146"/>
      <c r="N584" s="146"/>
      <c r="O584" s="146"/>
      <c r="P584" s="146"/>
      <c r="Q584" s="146"/>
      <c r="R584" s="146"/>
      <c r="S584" s="146"/>
      <c r="T584" s="146"/>
      <c r="U584" s="146"/>
      <c r="V584" s="146"/>
      <c r="W584" s="146"/>
      <c r="X584" s="146"/>
      <c r="Y584" s="146"/>
      <c r="Z584" s="146"/>
      <c r="AA584" s="146"/>
      <c r="AB584" s="146"/>
      <c r="AC584" s="146"/>
    </row>
    <row r="585">
      <c r="A585" s="146"/>
      <c r="B585" s="146"/>
      <c r="C585" s="146"/>
      <c r="D585" s="146"/>
      <c r="E585" s="146"/>
      <c r="F585" s="146"/>
      <c r="G585" s="146"/>
      <c r="H585" s="146"/>
      <c r="I585" s="146"/>
      <c r="J585" s="146"/>
      <c r="K585" s="146"/>
      <c r="L585" s="146"/>
      <c r="M585" s="146"/>
      <c r="N585" s="146"/>
      <c r="O585" s="146"/>
      <c r="P585" s="146"/>
      <c r="Q585" s="146"/>
      <c r="R585" s="146"/>
      <c r="S585" s="146"/>
      <c r="T585" s="146"/>
      <c r="U585" s="146"/>
      <c r="V585" s="146"/>
      <c r="W585" s="146"/>
      <c r="X585" s="146"/>
      <c r="Y585" s="146"/>
      <c r="Z585" s="146"/>
      <c r="AA585" s="146"/>
      <c r="AB585" s="146"/>
      <c r="AC585" s="146"/>
    </row>
    <row r="586">
      <c r="A586" s="146"/>
      <c r="B586" s="146"/>
      <c r="C586" s="146"/>
      <c r="D586" s="146"/>
      <c r="E586" s="146"/>
      <c r="F586" s="146"/>
      <c r="G586" s="146"/>
      <c r="H586" s="146"/>
      <c r="I586" s="146"/>
      <c r="J586" s="146"/>
      <c r="K586" s="146"/>
      <c r="L586" s="146"/>
      <c r="M586" s="146"/>
      <c r="N586" s="146"/>
      <c r="O586" s="146"/>
      <c r="P586" s="146"/>
      <c r="Q586" s="146"/>
      <c r="R586" s="146"/>
      <c r="S586" s="146"/>
      <c r="T586" s="146"/>
      <c r="U586" s="146"/>
      <c r="V586" s="146"/>
      <c r="W586" s="146"/>
      <c r="X586" s="146"/>
      <c r="Y586" s="146"/>
      <c r="Z586" s="146"/>
      <c r="AA586" s="146"/>
      <c r="AB586" s="146"/>
      <c r="AC586" s="146"/>
    </row>
    <row r="587">
      <c r="A587" s="146"/>
      <c r="B587" s="146"/>
      <c r="C587" s="146"/>
      <c r="D587" s="146"/>
      <c r="E587" s="146"/>
      <c r="F587" s="146"/>
      <c r="G587" s="146"/>
      <c r="H587" s="146"/>
      <c r="I587" s="146"/>
      <c r="J587" s="146"/>
      <c r="K587" s="146"/>
      <c r="L587" s="146"/>
      <c r="M587" s="146"/>
      <c r="N587" s="146"/>
      <c r="O587" s="146"/>
      <c r="P587" s="146"/>
      <c r="Q587" s="146"/>
      <c r="R587" s="146"/>
      <c r="S587" s="146"/>
      <c r="T587" s="146"/>
      <c r="U587" s="146"/>
      <c r="V587" s="146"/>
      <c r="W587" s="146"/>
      <c r="X587" s="146"/>
      <c r="Y587" s="146"/>
      <c r="Z587" s="146"/>
      <c r="AA587" s="146"/>
      <c r="AB587" s="146"/>
      <c r="AC587" s="146"/>
    </row>
    <row r="588">
      <c r="A588" s="146"/>
      <c r="B588" s="146"/>
      <c r="C588" s="146"/>
      <c r="D588" s="146"/>
      <c r="E588" s="146"/>
      <c r="F588" s="146"/>
      <c r="G588" s="146"/>
      <c r="H588" s="146"/>
      <c r="I588" s="146"/>
      <c r="J588" s="146"/>
      <c r="K588" s="146"/>
      <c r="L588" s="146"/>
      <c r="M588" s="146"/>
      <c r="N588" s="146"/>
      <c r="O588" s="146"/>
      <c r="P588" s="146"/>
      <c r="Q588" s="146"/>
      <c r="R588" s="146"/>
      <c r="S588" s="146"/>
      <c r="T588" s="146"/>
      <c r="U588" s="146"/>
      <c r="V588" s="146"/>
      <c r="W588" s="146"/>
      <c r="X588" s="146"/>
      <c r="Y588" s="146"/>
      <c r="Z588" s="146"/>
      <c r="AA588" s="146"/>
      <c r="AB588" s="146"/>
      <c r="AC588" s="146"/>
    </row>
    <row r="589">
      <c r="A589" s="146"/>
      <c r="B589" s="146"/>
      <c r="C589" s="146"/>
      <c r="D589" s="146"/>
      <c r="E589" s="146"/>
      <c r="F589" s="146"/>
      <c r="G589" s="146"/>
      <c r="H589" s="146"/>
      <c r="I589" s="146"/>
      <c r="J589" s="146"/>
      <c r="K589" s="146"/>
      <c r="L589" s="146"/>
      <c r="M589" s="146"/>
      <c r="N589" s="146"/>
      <c r="O589" s="146"/>
      <c r="P589" s="146"/>
      <c r="Q589" s="146"/>
      <c r="R589" s="146"/>
      <c r="S589" s="146"/>
      <c r="T589" s="146"/>
      <c r="U589" s="146"/>
      <c r="V589" s="146"/>
      <c r="W589" s="146"/>
      <c r="X589" s="146"/>
      <c r="Y589" s="146"/>
      <c r="Z589" s="146"/>
      <c r="AA589" s="146"/>
      <c r="AB589" s="146"/>
      <c r="AC589" s="146"/>
    </row>
    <row r="590">
      <c r="A590" s="146"/>
      <c r="B590" s="146"/>
      <c r="C590" s="146"/>
      <c r="D590" s="146"/>
      <c r="E590" s="146"/>
      <c r="F590" s="146"/>
      <c r="G590" s="146"/>
      <c r="H590" s="146"/>
      <c r="I590" s="146"/>
      <c r="J590" s="146"/>
      <c r="K590" s="146"/>
      <c r="L590" s="146"/>
      <c r="M590" s="146"/>
      <c r="N590" s="146"/>
      <c r="O590" s="146"/>
      <c r="P590" s="146"/>
      <c r="Q590" s="146"/>
      <c r="R590" s="146"/>
      <c r="S590" s="146"/>
      <c r="T590" s="146"/>
      <c r="U590" s="146"/>
      <c r="V590" s="146"/>
      <c r="W590" s="146"/>
      <c r="X590" s="146"/>
      <c r="Y590" s="146"/>
      <c r="Z590" s="146"/>
      <c r="AA590" s="146"/>
      <c r="AB590" s="146"/>
      <c r="AC590" s="146"/>
    </row>
    <row r="591">
      <c r="A591" s="146"/>
      <c r="B591" s="146"/>
      <c r="C591" s="146"/>
      <c r="D591" s="146"/>
      <c r="E591" s="146"/>
      <c r="F591" s="146"/>
      <c r="G591" s="146"/>
      <c r="H591" s="146"/>
      <c r="I591" s="146"/>
      <c r="J591" s="146"/>
      <c r="K591" s="146"/>
      <c r="L591" s="146"/>
      <c r="M591" s="146"/>
      <c r="N591" s="146"/>
      <c r="O591" s="146"/>
      <c r="P591" s="146"/>
      <c r="Q591" s="146"/>
      <c r="R591" s="146"/>
      <c r="S591" s="146"/>
      <c r="T591" s="146"/>
      <c r="U591" s="146"/>
      <c r="V591" s="146"/>
      <c r="W591" s="146"/>
      <c r="X591" s="146"/>
      <c r="Y591" s="146"/>
      <c r="Z591" s="146"/>
      <c r="AA591" s="146"/>
      <c r="AB591" s="146"/>
      <c r="AC591" s="146"/>
    </row>
    <row r="592">
      <c r="A592" s="146"/>
      <c r="B592" s="146"/>
      <c r="C592" s="146"/>
      <c r="D592" s="146"/>
      <c r="E592" s="146"/>
      <c r="F592" s="146"/>
      <c r="G592" s="146"/>
      <c r="H592" s="146"/>
      <c r="I592" s="146"/>
      <c r="J592" s="146"/>
      <c r="K592" s="146"/>
      <c r="L592" s="146"/>
      <c r="M592" s="146"/>
      <c r="N592" s="146"/>
      <c r="O592" s="146"/>
      <c r="P592" s="146"/>
      <c r="Q592" s="146"/>
      <c r="R592" s="146"/>
      <c r="S592" s="146"/>
      <c r="T592" s="146"/>
      <c r="U592" s="146"/>
      <c r="V592" s="146"/>
      <c r="W592" s="146"/>
      <c r="X592" s="146"/>
      <c r="Y592" s="146"/>
      <c r="Z592" s="146"/>
      <c r="AA592" s="146"/>
      <c r="AB592" s="146"/>
      <c r="AC592" s="146"/>
    </row>
    <row r="593">
      <c r="A593" s="146"/>
      <c r="B593" s="146"/>
      <c r="C593" s="146"/>
      <c r="D593" s="146"/>
      <c r="E593" s="146"/>
      <c r="F593" s="146"/>
      <c r="G593" s="146"/>
      <c r="H593" s="146"/>
      <c r="I593" s="146"/>
      <c r="J593" s="146"/>
      <c r="K593" s="146"/>
      <c r="L593" s="146"/>
      <c r="M593" s="146"/>
      <c r="N593" s="146"/>
      <c r="O593" s="146"/>
      <c r="P593" s="146"/>
      <c r="Q593" s="146"/>
      <c r="R593" s="146"/>
      <c r="S593" s="146"/>
      <c r="T593" s="146"/>
      <c r="U593" s="146"/>
      <c r="V593" s="146"/>
      <c r="W593" s="146"/>
      <c r="X593" s="146"/>
      <c r="Y593" s="146"/>
      <c r="Z593" s="146"/>
      <c r="AA593" s="146"/>
      <c r="AB593" s="146"/>
      <c r="AC593" s="146"/>
    </row>
    <row r="594">
      <c r="A594" s="146"/>
      <c r="B594" s="146"/>
      <c r="C594" s="146"/>
      <c r="D594" s="146"/>
      <c r="E594" s="146"/>
      <c r="F594" s="146"/>
      <c r="G594" s="146"/>
      <c r="H594" s="146"/>
      <c r="I594" s="146"/>
      <c r="J594" s="146"/>
      <c r="K594" s="146"/>
      <c r="L594" s="146"/>
      <c r="M594" s="146"/>
      <c r="N594" s="146"/>
      <c r="O594" s="146"/>
      <c r="P594" s="146"/>
      <c r="Q594" s="146"/>
      <c r="R594" s="146"/>
      <c r="S594" s="146"/>
      <c r="T594" s="146"/>
      <c r="U594" s="146"/>
      <c r="V594" s="146"/>
      <c r="W594" s="146"/>
      <c r="X594" s="146"/>
      <c r="Y594" s="146"/>
      <c r="Z594" s="146"/>
      <c r="AA594" s="146"/>
      <c r="AB594" s="146"/>
      <c r="AC594" s="146"/>
    </row>
    <row r="595">
      <c r="A595" s="146"/>
      <c r="B595" s="146"/>
      <c r="C595" s="146"/>
      <c r="D595" s="146"/>
      <c r="E595" s="146"/>
      <c r="F595" s="146"/>
      <c r="G595" s="146"/>
      <c r="H595" s="146"/>
      <c r="I595" s="146"/>
      <c r="J595" s="146"/>
      <c r="K595" s="146"/>
      <c r="L595" s="146"/>
      <c r="M595" s="146"/>
      <c r="N595" s="146"/>
      <c r="O595" s="146"/>
      <c r="P595" s="146"/>
      <c r="Q595" s="146"/>
      <c r="R595" s="146"/>
      <c r="S595" s="146"/>
      <c r="T595" s="146"/>
      <c r="U595" s="146"/>
      <c r="V595" s="146"/>
      <c r="W595" s="146"/>
      <c r="X595" s="146"/>
      <c r="Y595" s="146"/>
      <c r="Z595" s="146"/>
      <c r="AA595" s="146"/>
      <c r="AB595" s="146"/>
      <c r="AC595" s="146"/>
    </row>
    <row r="596">
      <c r="A596" s="146"/>
      <c r="B596" s="146"/>
      <c r="C596" s="146"/>
      <c r="D596" s="146"/>
      <c r="E596" s="146"/>
      <c r="F596" s="146"/>
      <c r="G596" s="146"/>
      <c r="H596" s="146"/>
      <c r="I596" s="146"/>
      <c r="J596" s="146"/>
      <c r="K596" s="146"/>
      <c r="L596" s="146"/>
      <c r="M596" s="146"/>
      <c r="N596" s="146"/>
      <c r="O596" s="146"/>
      <c r="P596" s="146"/>
      <c r="Q596" s="146"/>
      <c r="R596" s="146"/>
      <c r="S596" s="146"/>
      <c r="T596" s="146"/>
      <c r="U596" s="146"/>
      <c r="V596" s="146"/>
      <c r="W596" s="146"/>
      <c r="X596" s="146"/>
      <c r="Y596" s="146"/>
      <c r="Z596" s="146"/>
      <c r="AA596" s="146"/>
      <c r="AB596" s="146"/>
      <c r="AC596" s="146"/>
    </row>
    <row r="597">
      <c r="A597" s="146"/>
      <c r="B597" s="146"/>
      <c r="C597" s="146"/>
      <c r="D597" s="146"/>
      <c r="E597" s="146"/>
      <c r="F597" s="146"/>
      <c r="G597" s="146"/>
      <c r="H597" s="146"/>
      <c r="I597" s="146"/>
      <c r="J597" s="146"/>
      <c r="K597" s="146"/>
      <c r="L597" s="146"/>
      <c r="M597" s="146"/>
      <c r="N597" s="146"/>
      <c r="O597" s="146"/>
      <c r="P597" s="146"/>
      <c r="Q597" s="146"/>
      <c r="R597" s="146"/>
      <c r="S597" s="146"/>
      <c r="T597" s="146"/>
      <c r="U597" s="146"/>
      <c r="V597" s="146"/>
      <c r="W597" s="146"/>
      <c r="X597" s="146"/>
      <c r="Y597" s="146"/>
      <c r="Z597" s="146"/>
      <c r="AA597" s="146"/>
      <c r="AB597" s="146"/>
      <c r="AC597" s="146"/>
    </row>
    <row r="598">
      <c r="A598" s="146"/>
      <c r="B598" s="146"/>
      <c r="C598" s="146"/>
      <c r="D598" s="146"/>
      <c r="E598" s="146"/>
      <c r="F598" s="146"/>
      <c r="G598" s="146"/>
      <c r="H598" s="146"/>
      <c r="I598" s="146"/>
      <c r="J598" s="146"/>
      <c r="K598" s="146"/>
      <c r="L598" s="146"/>
      <c r="M598" s="146"/>
      <c r="N598" s="146"/>
      <c r="O598" s="146"/>
      <c r="P598" s="146"/>
      <c r="Q598" s="146"/>
      <c r="R598" s="146"/>
      <c r="S598" s="146"/>
      <c r="T598" s="146"/>
      <c r="U598" s="146"/>
      <c r="V598" s="146"/>
      <c r="W598" s="146"/>
      <c r="X598" s="146"/>
      <c r="Y598" s="146"/>
      <c r="Z598" s="146"/>
      <c r="AA598" s="146"/>
      <c r="AB598" s="146"/>
      <c r="AC598" s="146"/>
    </row>
    <row r="599">
      <c r="A599" s="146"/>
      <c r="B599" s="146"/>
      <c r="C599" s="146"/>
      <c r="D599" s="146"/>
      <c r="E599" s="146"/>
      <c r="F599" s="146"/>
      <c r="G599" s="146"/>
      <c r="H599" s="146"/>
      <c r="I599" s="146"/>
      <c r="J599" s="146"/>
      <c r="K599" s="146"/>
      <c r="L599" s="146"/>
      <c r="M599" s="146"/>
      <c r="N599" s="146"/>
      <c r="O599" s="146"/>
      <c r="P599" s="146"/>
      <c r="Q599" s="146"/>
      <c r="R599" s="146"/>
      <c r="S599" s="146"/>
      <c r="T599" s="146"/>
      <c r="U599" s="146"/>
      <c r="V599" s="146"/>
      <c r="W599" s="146"/>
      <c r="X599" s="146"/>
      <c r="Y599" s="146"/>
      <c r="Z599" s="146"/>
      <c r="AA599" s="146"/>
      <c r="AB599" s="146"/>
      <c r="AC599" s="146"/>
    </row>
    <row r="600">
      <c r="A600" s="146"/>
      <c r="B600" s="146"/>
      <c r="C600" s="146"/>
      <c r="D600" s="146"/>
      <c r="E600" s="146"/>
      <c r="F600" s="146"/>
      <c r="G600" s="146"/>
      <c r="H600" s="146"/>
      <c r="I600" s="146"/>
      <c r="J600" s="146"/>
      <c r="K600" s="146"/>
      <c r="L600" s="146"/>
      <c r="M600" s="146"/>
      <c r="N600" s="146"/>
      <c r="O600" s="146"/>
      <c r="P600" s="146"/>
      <c r="Q600" s="146"/>
      <c r="R600" s="146"/>
      <c r="S600" s="146"/>
      <c r="T600" s="146"/>
      <c r="U600" s="146"/>
      <c r="V600" s="146"/>
      <c r="W600" s="146"/>
      <c r="X600" s="146"/>
      <c r="Y600" s="146"/>
      <c r="Z600" s="146"/>
      <c r="AA600" s="146"/>
      <c r="AB600" s="146"/>
      <c r="AC600" s="146"/>
    </row>
    <row r="601">
      <c r="A601" s="146"/>
      <c r="B601" s="146"/>
      <c r="C601" s="146"/>
      <c r="D601" s="146"/>
      <c r="E601" s="146"/>
      <c r="F601" s="146"/>
      <c r="G601" s="146"/>
      <c r="H601" s="146"/>
      <c r="I601" s="146"/>
      <c r="J601" s="146"/>
      <c r="K601" s="146"/>
      <c r="L601" s="146"/>
      <c r="M601" s="146"/>
      <c r="N601" s="146"/>
      <c r="O601" s="146"/>
      <c r="P601" s="146"/>
      <c r="Q601" s="146"/>
      <c r="R601" s="146"/>
      <c r="S601" s="146"/>
      <c r="T601" s="146"/>
      <c r="U601" s="146"/>
      <c r="V601" s="146"/>
      <c r="W601" s="146"/>
      <c r="X601" s="146"/>
      <c r="Y601" s="146"/>
      <c r="Z601" s="146"/>
      <c r="AA601" s="146"/>
      <c r="AB601" s="146"/>
      <c r="AC601" s="146"/>
    </row>
    <row r="602">
      <c r="A602" s="146"/>
      <c r="B602" s="146"/>
      <c r="C602" s="146"/>
      <c r="D602" s="146"/>
      <c r="E602" s="146"/>
      <c r="F602" s="146"/>
      <c r="G602" s="146"/>
      <c r="H602" s="146"/>
      <c r="I602" s="146"/>
      <c r="J602" s="146"/>
      <c r="K602" s="146"/>
      <c r="L602" s="146"/>
      <c r="M602" s="146"/>
      <c r="N602" s="146"/>
      <c r="O602" s="146"/>
      <c r="P602" s="146"/>
      <c r="Q602" s="146"/>
      <c r="R602" s="146"/>
      <c r="S602" s="146"/>
      <c r="T602" s="146"/>
      <c r="U602" s="146"/>
      <c r="V602" s="146"/>
      <c r="W602" s="146"/>
      <c r="X602" s="146"/>
      <c r="Y602" s="146"/>
      <c r="Z602" s="146"/>
      <c r="AA602" s="146"/>
      <c r="AB602" s="146"/>
      <c r="AC602" s="146"/>
    </row>
    <row r="603">
      <c r="A603" s="146"/>
      <c r="B603" s="146"/>
      <c r="C603" s="146"/>
      <c r="D603" s="146"/>
      <c r="E603" s="146"/>
      <c r="F603" s="146"/>
      <c r="G603" s="146"/>
      <c r="H603" s="146"/>
      <c r="I603" s="146"/>
      <c r="J603" s="146"/>
      <c r="K603" s="146"/>
      <c r="L603" s="146"/>
      <c r="M603" s="146"/>
      <c r="N603" s="146"/>
      <c r="O603" s="146"/>
      <c r="P603" s="146"/>
      <c r="Q603" s="146"/>
      <c r="R603" s="146"/>
      <c r="S603" s="146"/>
      <c r="T603" s="146"/>
      <c r="U603" s="146"/>
      <c r="V603" s="146"/>
      <c r="W603" s="146"/>
      <c r="X603" s="146"/>
      <c r="Y603" s="146"/>
      <c r="Z603" s="146"/>
      <c r="AA603" s="146"/>
      <c r="AB603" s="146"/>
      <c r="AC603" s="146"/>
    </row>
    <row r="604">
      <c r="A604" s="146"/>
      <c r="B604" s="146"/>
      <c r="C604" s="146"/>
      <c r="D604" s="146"/>
      <c r="E604" s="146"/>
      <c r="F604" s="146"/>
      <c r="G604" s="146"/>
      <c r="H604" s="146"/>
      <c r="I604" s="146"/>
      <c r="J604" s="146"/>
      <c r="K604" s="146"/>
      <c r="L604" s="146"/>
      <c r="M604" s="146"/>
      <c r="N604" s="146"/>
      <c r="O604" s="146"/>
      <c r="P604" s="146"/>
      <c r="Q604" s="146"/>
      <c r="R604" s="146"/>
      <c r="S604" s="146"/>
      <c r="T604" s="146"/>
      <c r="U604" s="146"/>
      <c r="V604" s="146"/>
      <c r="W604" s="146"/>
      <c r="X604" s="146"/>
      <c r="Y604" s="146"/>
      <c r="Z604" s="146"/>
      <c r="AA604" s="146"/>
      <c r="AB604" s="146"/>
      <c r="AC604" s="146"/>
    </row>
    <row r="605">
      <c r="A605" s="146"/>
      <c r="B605" s="146"/>
      <c r="C605" s="146"/>
      <c r="D605" s="146"/>
      <c r="E605" s="146"/>
      <c r="F605" s="146"/>
      <c r="G605" s="146"/>
      <c r="H605" s="146"/>
      <c r="I605" s="146"/>
      <c r="J605" s="146"/>
      <c r="K605" s="146"/>
      <c r="L605" s="146"/>
      <c r="M605" s="146"/>
      <c r="N605" s="146"/>
      <c r="O605" s="146"/>
      <c r="P605" s="146"/>
      <c r="Q605" s="146"/>
      <c r="R605" s="146"/>
      <c r="S605" s="146"/>
      <c r="T605" s="146"/>
      <c r="U605" s="146"/>
      <c r="V605" s="146"/>
      <c r="W605" s="146"/>
      <c r="X605" s="146"/>
      <c r="Y605" s="146"/>
      <c r="Z605" s="146"/>
      <c r="AA605" s="146"/>
      <c r="AB605" s="146"/>
      <c r="AC605" s="146"/>
    </row>
    <row r="606">
      <c r="A606" s="146"/>
      <c r="B606" s="146"/>
      <c r="C606" s="146"/>
      <c r="D606" s="146"/>
      <c r="E606" s="146"/>
      <c r="F606" s="146"/>
      <c r="G606" s="146"/>
      <c r="H606" s="146"/>
      <c r="I606" s="146"/>
      <c r="J606" s="146"/>
      <c r="K606" s="146"/>
      <c r="L606" s="146"/>
      <c r="M606" s="146"/>
      <c r="N606" s="146"/>
      <c r="O606" s="146"/>
      <c r="P606" s="146"/>
      <c r="Q606" s="146"/>
      <c r="R606" s="146"/>
      <c r="S606" s="146"/>
      <c r="T606" s="146"/>
      <c r="U606" s="146"/>
      <c r="V606" s="146"/>
      <c r="W606" s="146"/>
      <c r="X606" s="146"/>
      <c r="Y606" s="146"/>
      <c r="Z606" s="146"/>
      <c r="AA606" s="146"/>
      <c r="AB606" s="146"/>
      <c r="AC606" s="146"/>
    </row>
    <row r="607">
      <c r="A607" s="146"/>
      <c r="B607" s="146"/>
      <c r="C607" s="146"/>
      <c r="D607" s="146"/>
      <c r="E607" s="146"/>
      <c r="F607" s="146"/>
      <c r="G607" s="146"/>
      <c r="H607" s="146"/>
      <c r="I607" s="146"/>
      <c r="J607" s="146"/>
      <c r="K607" s="146"/>
      <c r="L607" s="146"/>
      <c r="M607" s="146"/>
      <c r="N607" s="146"/>
      <c r="O607" s="146"/>
      <c r="P607" s="146"/>
      <c r="Q607" s="146"/>
      <c r="R607" s="146"/>
      <c r="S607" s="146"/>
      <c r="T607" s="146"/>
      <c r="U607" s="146"/>
      <c r="V607" s="146"/>
      <c r="W607" s="146"/>
      <c r="X607" s="146"/>
      <c r="Y607" s="146"/>
      <c r="Z607" s="146"/>
      <c r="AA607" s="146"/>
      <c r="AB607" s="146"/>
      <c r="AC607" s="146"/>
    </row>
    <row r="608">
      <c r="A608" s="146"/>
      <c r="B608" s="146"/>
      <c r="C608" s="146"/>
      <c r="D608" s="146"/>
      <c r="E608" s="146"/>
      <c r="F608" s="146"/>
      <c r="G608" s="146"/>
      <c r="H608" s="146"/>
      <c r="I608" s="146"/>
      <c r="J608" s="146"/>
      <c r="K608" s="146"/>
      <c r="L608" s="146"/>
      <c r="M608" s="146"/>
      <c r="N608" s="146"/>
      <c r="O608" s="146"/>
      <c r="P608" s="146"/>
      <c r="Q608" s="146"/>
      <c r="R608" s="146"/>
      <c r="S608" s="146"/>
      <c r="T608" s="146"/>
      <c r="U608" s="146"/>
      <c r="V608" s="146"/>
      <c r="W608" s="146"/>
      <c r="X608" s="146"/>
      <c r="Y608" s="146"/>
      <c r="Z608" s="146"/>
      <c r="AA608" s="146"/>
      <c r="AB608" s="146"/>
      <c r="AC608" s="146"/>
    </row>
    <row r="609">
      <c r="A609" s="146"/>
      <c r="B609" s="146"/>
      <c r="C609" s="146"/>
      <c r="D609" s="146"/>
      <c r="E609" s="146"/>
      <c r="F609" s="146"/>
      <c r="G609" s="146"/>
      <c r="H609" s="146"/>
      <c r="I609" s="146"/>
      <c r="J609" s="146"/>
      <c r="K609" s="146"/>
      <c r="L609" s="146"/>
      <c r="M609" s="146"/>
      <c r="N609" s="146"/>
      <c r="O609" s="146"/>
      <c r="P609" s="146"/>
      <c r="Q609" s="146"/>
      <c r="R609" s="146"/>
      <c r="S609" s="146"/>
      <c r="T609" s="146"/>
      <c r="U609" s="146"/>
      <c r="V609" s="146"/>
      <c r="W609" s="146"/>
      <c r="X609" s="146"/>
      <c r="Y609" s="146"/>
      <c r="Z609" s="146"/>
      <c r="AA609" s="146"/>
      <c r="AB609" s="146"/>
      <c r="AC609" s="146"/>
    </row>
    <row r="610">
      <c r="A610" s="146"/>
      <c r="B610" s="146"/>
      <c r="C610" s="146"/>
      <c r="D610" s="146"/>
      <c r="E610" s="146"/>
      <c r="F610" s="146"/>
      <c r="G610" s="146"/>
      <c r="H610" s="146"/>
      <c r="I610" s="146"/>
      <c r="J610" s="146"/>
      <c r="K610" s="146"/>
      <c r="L610" s="146"/>
      <c r="M610" s="146"/>
      <c r="N610" s="146"/>
      <c r="O610" s="146"/>
      <c r="P610" s="146"/>
      <c r="Q610" s="146"/>
      <c r="R610" s="146"/>
      <c r="S610" s="146"/>
      <c r="T610" s="146"/>
      <c r="U610" s="146"/>
      <c r="V610" s="146"/>
      <c r="W610" s="146"/>
      <c r="X610" s="146"/>
      <c r="Y610" s="146"/>
      <c r="Z610" s="146"/>
      <c r="AA610" s="146"/>
      <c r="AB610" s="146"/>
      <c r="AC610" s="146"/>
    </row>
    <row r="611">
      <c r="A611" s="146"/>
      <c r="B611" s="146"/>
      <c r="C611" s="146"/>
      <c r="D611" s="146"/>
      <c r="E611" s="146"/>
      <c r="F611" s="146"/>
      <c r="G611" s="146"/>
      <c r="H611" s="146"/>
      <c r="I611" s="146"/>
      <c r="J611" s="146"/>
      <c r="K611" s="146"/>
      <c r="L611" s="146"/>
      <c r="M611" s="146"/>
      <c r="N611" s="146"/>
      <c r="O611" s="146"/>
      <c r="P611" s="146"/>
      <c r="Q611" s="146"/>
      <c r="R611" s="146"/>
      <c r="S611" s="146"/>
      <c r="T611" s="146"/>
      <c r="U611" s="146"/>
      <c r="V611" s="146"/>
      <c r="W611" s="146"/>
      <c r="X611" s="146"/>
      <c r="Y611" s="146"/>
      <c r="Z611" s="146"/>
      <c r="AA611" s="146"/>
      <c r="AB611" s="146"/>
      <c r="AC611" s="146"/>
    </row>
    <row r="612">
      <c r="A612" s="146"/>
      <c r="B612" s="146"/>
      <c r="C612" s="146"/>
      <c r="D612" s="146"/>
      <c r="E612" s="146"/>
      <c r="F612" s="146"/>
      <c r="G612" s="146"/>
      <c r="H612" s="146"/>
      <c r="I612" s="146"/>
      <c r="J612" s="146"/>
      <c r="K612" s="146"/>
      <c r="L612" s="146"/>
      <c r="M612" s="146"/>
      <c r="N612" s="146"/>
      <c r="O612" s="146"/>
      <c r="P612" s="146"/>
      <c r="Q612" s="146"/>
      <c r="R612" s="146"/>
      <c r="S612" s="146"/>
      <c r="T612" s="146"/>
      <c r="U612" s="146"/>
      <c r="V612" s="146"/>
      <c r="W612" s="146"/>
      <c r="X612" s="146"/>
      <c r="Y612" s="146"/>
      <c r="Z612" s="146"/>
      <c r="AA612" s="146"/>
      <c r="AB612" s="146"/>
      <c r="AC612" s="146"/>
    </row>
    <row r="613">
      <c r="A613" s="146"/>
      <c r="B613" s="146"/>
      <c r="C613" s="146"/>
      <c r="D613" s="146"/>
      <c r="E613" s="146"/>
      <c r="F613" s="146"/>
      <c r="G613" s="146"/>
      <c r="H613" s="146"/>
      <c r="I613" s="146"/>
      <c r="J613" s="146"/>
      <c r="K613" s="146"/>
      <c r="L613" s="146"/>
      <c r="M613" s="146"/>
      <c r="N613" s="146"/>
      <c r="O613" s="146"/>
      <c r="P613" s="146"/>
      <c r="Q613" s="146"/>
      <c r="R613" s="146"/>
      <c r="S613" s="146"/>
      <c r="T613" s="146"/>
      <c r="U613" s="146"/>
      <c r="V613" s="146"/>
      <c r="W613" s="146"/>
      <c r="X613" s="146"/>
      <c r="Y613" s="146"/>
      <c r="Z613" s="146"/>
      <c r="AA613" s="146"/>
      <c r="AB613" s="146"/>
      <c r="AC613" s="146"/>
    </row>
    <row r="614">
      <c r="A614" s="146"/>
      <c r="B614" s="146"/>
      <c r="C614" s="146"/>
      <c r="D614" s="146"/>
      <c r="E614" s="146"/>
      <c r="F614" s="146"/>
      <c r="G614" s="146"/>
      <c r="H614" s="146"/>
      <c r="I614" s="146"/>
      <c r="J614" s="146"/>
      <c r="K614" s="146"/>
      <c r="L614" s="146"/>
      <c r="M614" s="146"/>
      <c r="N614" s="146"/>
      <c r="O614" s="146"/>
      <c r="P614" s="146"/>
      <c r="Q614" s="146"/>
      <c r="R614" s="146"/>
      <c r="S614" s="146"/>
      <c r="T614" s="146"/>
      <c r="U614" s="146"/>
      <c r="V614" s="146"/>
      <c r="W614" s="146"/>
      <c r="X614" s="146"/>
      <c r="Y614" s="146"/>
      <c r="Z614" s="146"/>
      <c r="AA614" s="146"/>
      <c r="AB614" s="146"/>
      <c r="AC614" s="146"/>
    </row>
    <row r="615">
      <c r="A615" s="146"/>
      <c r="B615" s="146"/>
      <c r="C615" s="146"/>
      <c r="D615" s="146"/>
      <c r="E615" s="146"/>
      <c r="F615" s="146"/>
      <c r="G615" s="146"/>
      <c r="H615" s="146"/>
      <c r="I615" s="146"/>
      <c r="J615" s="146"/>
      <c r="K615" s="146"/>
      <c r="L615" s="146"/>
      <c r="M615" s="146"/>
      <c r="N615" s="146"/>
      <c r="O615" s="146"/>
      <c r="P615" s="146"/>
      <c r="Q615" s="146"/>
      <c r="R615" s="146"/>
      <c r="S615" s="146"/>
      <c r="T615" s="146"/>
      <c r="U615" s="146"/>
      <c r="V615" s="146"/>
      <c r="W615" s="146"/>
      <c r="X615" s="146"/>
      <c r="Y615" s="146"/>
      <c r="Z615" s="146"/>
      <c r="AA615" s="146"/>
      <c r="AB615" s="146"/>
      <c r="AC615" s="146"/>
    </row>
    <row r="616">
      <c r="A616" s="146"/>
      <c r="B616" s="146"/>
      <c r="C616" s="146"/>
      <c r="D616" s="146"/>
      <c r="E616" s="146"/>
      <c r="F616" s="146"/>
      <c r="G616" s="146"/>
      <c r="H616" s="146"/>
      <c r="I616" s="146"/>
      <c r="J616" s="146"/>
      <c r="K616" s="146"/>
      <c r="L616" s="146"/>
      <c r="M616" s="146"/>
      <c r="N616" s="146"/>
      <c r="O616" s="146"/>
      <c r="P616" s="146"/>
      <c r="Q616" s="146"/>
      <c r="R616" s="146"/>
      <c r="S616" s="146"/>
      <c r="T616" s="146"/>
      <c r="U616" s="146"/>
      <c r="V616" s="146"/>
      <c r="W616" s="146"/>
      <c r="X616" s="146"/>
      <c r="Y616" s="146"/>
      <c r="Z616" s="146"/>
      <c r="AA616" s="146"/>
      <c r="AB616" s="146"/>
      <c r="AC616" s="146"/>
    </row>
    <row r="617">
      <c r="A617" s="146"/>
      <c r="B617" s="146"/>
      <c r="C617" s="146"/>
      <c r="D617" s="146"/>
      <c r="E617" s="146"/>
      <c r="F617" s="146"/>
      <c r="G617" s="146"/>
      <c r="H617" s="146"/>
      <c r="I617" s="146"/>
      <c r="J617" s="146"/>
      <c r="K617" s="146"/>
      <c r="L617" s="146"/>
      <c r="M617" s="146"/>
      <c r="N617" s="146"/>
      <c r="O617" s="146"/>
      <c r="P617" s="146"/>
      <c r="Q617" s="146"/>
      <c r="R617" s="146"/>
      <c r="S617" s="146"/>
      <c r="T617" s="146"/>
      <c r="U617" s="146"/>
      <c r="V617" s="146"/>
      <c r="W617" s="146"/>
      <c r="X617" s="146"/>
      <c r="Y617" s="146"/>
      <c r="Z617" s="146"/>
      <c r="AA617" s="146"/>
      <c r="AB617" s="146"/>
      <c r="AC617" s="146"/>
    </row>
    <row r="618">
      <c r="A618" s="146"/>
      <c r="B618" s="146"/>
      <c r="C618" s="146"/>
      <c r="D618" s="146"/>
      <c r="E618" s="146"/>
      <c r="F618" s="146"/>
      <c r="G618" s="146"/>
      <c r="H618" s="146"/>
      <c r="I618" s="146"/>
      <c r="J618" s="146"/>
      <c r="K618" s="146"/>
      <c r="L618" s="146"/>
      <c r="M618" s="146"/>
      <c r="N618" s="146"/>
      <c r="O618" s="146"/>
      <c r="P618" s="146"/>
      <c r="Q618" s="146"/>
      <c r="R618" s="146"/>
      <c r="S618" s="146"/>
      <c r="T618" s="146"/>
      <c r="U618" s="146"/>
      <c r="V618" s="146"/>
      <c r="W618" s="146"/>
      <c r="X618" s="146"/>
      <c r="Y618" s="146"/>
      <c r="Z618" s="146"/>
      <c r="AA618" s="146"/>
      <c r="AB618" s="146"/>
      <c r="AC618" s="146"/>
    </row>
    <row r="619">
      <c r="A619" s="146"/>
      <c r="B619" s="146"/>
      <c r="C619" s="146"/>
      <c r="D619" s="146"/>
      <c r="E619" s="146"/>
      <c r="F619" s="146"/>
      <c r="G619" s="146"/>
      <c r="H619" s="146"/>
      <c r="I619" s="146"/>
      <c r="J619" s="146"/>
      <c r="K619" s="146"/>
      <c r="L619" s="146"/>
      <c r="M619" s="146"/>
      <c r="N619" s="146"/>
      <c r="O619" s="146"/>
      <c r="P619" s="146"/>
      <c r="Q619" s="146"/>
      <c r="R619" s="146"/>
      <c r="S619" s="146"/>
      <c r="T619" s="146"/>
      <c r="U619" s="146"/>
      <c r="V619" s="146"/>
      <c r="W619" s="146"/>
      <c r="X619" s="146"/>
      <c r="Y619" s="146"/>
      <c r="Z619" s="146"/>
      <c r="AA619" s="146"/>
      <c r="AB619" s="146"/>
      <c r="AC619" s="146"/>
    </row>
    <row r="620">
      <c r="A620" s="146"/>
      <c r="B620" s="146"/>
      <c r="C620" s="146"/>
      <c r="D620" s="146"/>
      <c r="E620" s="146"/>
      <c r="F620" s="146"/>
      <c r="G620" s="146"/>
      <c r="H620" s="146"/>
      <c r="I620" s="146"/>
      <c r="J620" s="146"/>
      <c r="K620" s="146"/>
      <c r="L620" s="146"/>
      <c r="M620" s="146"/>
      <c r="N620" s="146"/>
      <c r="O620" s="146"/>
      <c r="P620" s="146"/>
      <c r="Q620" s="146"/>
      <c r="R620" s="146"/>
      <c r="S620" s="146"/>
      <c r="T620" s="146"/>
      <c r="U620" s="146"/>
      <c r="V620" s="146"/>
      <c r="W620" s="146"/>
      <c r="X620" s="146"/>
      <c r="Y620" s="146"/>
      <c r="Z620" s="146"/>
      <c r="AA620" s="146"/>
      <c r="AB620" s="146"/>
      <c r="AC620" s="146"/>
    </row>
    <row r="621">
      <c r="A621" s="146"/>
      <c r="B621" s="146"/>
      <c r="C621" s="146"/>
      <c r="D621" s="146"/>
      <c r="E621" s="146"/>
      <c r="F621" s="146"/>
      <c r="G621" s="146"/>
      <c r="H621" s="146"/>
      <c r="I621" s="146"/>
      <c r="J621" s="146"/>
      <c r="K621" s="146"/>
      <c r="L621" s="146"/>
      <c r="M621" s="146"/>
      <c r="N621" s="146"/>
      <c r="O621" s="146"/>
      <c r="P621" s="146"/>
      <c r="Q621" s="146"/>
      <c r="R621" s="146"/>
      <c r="S621" s="146"/>
      <c r="T621" s="146"/>
      <c r="U621" s="146"/>
      <c r="V621" s="146"/>
      <c r="W621" s="146"/>
      <c r="X621" s="146"/>
      <c r="Y621" s="146"/>
      <c r="Z621" s="146"/>
      <c r="AA621" s="146"/>
      <c r="AB621" s="146"/>
      <c r="AC621" s="146"/>
    </row>
    <row r="622">
      <c r="A622" s="146"/>
      <c r="B622" s="146"/>
      <c r="C622" s="146"/>
      <c r="D622" s="146"/>
      <c r="E622" s="146"/>
      <c r="F622" s="146"/>
      <c r="G622" s="146"/>
      <c r="H622" s="146"/>
      <c r="I622" s="146"/>
      <c r="J622" s="146"/>
      <c r="K622" s="146"/>
      <c r="L622" s="146"/>
      <c r="M622" s="146"/>
      <c r="N622" s="146"/>
      <c r="O622" s="146"/>
      <c r="P622" s="146"/>
      <c r="Q622" s="146"/>
      <c r="R622" s="146"/>
      <c r="S622" s="146"/>
      <c r="T622" s="146"/>
      <c r="U622" s="146"/>
      <c r="V622" s="146"/>
      <c r="W622" s="146"/>
      <c r="X622" s="146"/>
      <c r="Y622" s="146"/>
      <c r="Z622" s="146"/>
      <c r="AA622" s="146"/>
      <c r="AB622" s="146"/>
      <c r="AC622" s="146"/>
    </row>
    <row r="623">
      <c r="A623" s="146"/>
      <c r="B623" s="146"/>
      <c r="C623" s="146"/>
      <c r="D623" s="146"/>
      <c r="E623" s="146"/>
      <c r="F623" s="146"/>
      <c r="G623" s="146"/>
      <c r="H623" s="146"/>
      <c r="I623" s="146"/>
      <c r="J623" s="146"/>
      <c r="K623" s="146"/>
      <c r="L623" s="146"/>
      <c r="M623" s="146"/>
      <c r="N623" s="146"/>
      <c r="O623" s="146"/>
      <c r="P623" s="146"/>
      <c r="Q623" s="146"/>
      <c r="R623" s="146"/>
      <c r="S623" s="146"/>
      <c r="T623" s="146"/>
      <c r="U623" s="146"/>
      <c r="V623" s="146"/>
      <c r="W623" s="146"/>
      <c r="X623" s="146"/>
      <c r="Y623" s="146"/>
      <c r="Z623" s="146"/>
      <c r="AA623" s="146"/>
      <c r="AB623" s="146"/>
      <c r="AC623" s="146"/>
    </row>
    <row r="624">
      <c r="A624" s="146"/>
      <c r="B624" s="146"/>
      <c r="C624" s="146"/>
      <c r="D624" s="146"/>
      <c r="E624" s="146"/>
      <c r="F624" s="146"/>
      <c r="G624" s="146"/>
      <c r="H624" s="146"/>
      <c r="I624" s="146"/>
      <c r="J624" s="146"/>
      <c r="K624" s="146"/>
      <c r="L624" s="146"/>
      <c r="M624" s="146"/>
      <c r="N624" s="146"/>
      <c r="O624" s="146"/>
      <c r="P624" s="146"/>
      <c r="Q624" s="146"/>
      <c r="R624" s="146"/>
      <c r="S624" s="146"/>
      <c r="T624" s="146"/>
      <c r="U624" s="146"/>
      <c r="V624" s="146"/>
      <c r="W624" s="146"/>
      <c r="X624" s="146"/>
      <c r="Y624" s="146"/>
      <c r="Z624" s="146"/>
      <c r="AA624" s="146"/>
      <c r="AB624" s="146"/>
      <c r="AC624" s="146"/>
    </row>
    <row r="625">
      <c r="A625" s="146"/>
      <c r="B625" s="146"/>
      <c r="C625" s="146"/>
      <c r="D625" s="146"/>
      <c r="E625" s="146"/>
      <c r="F625" s="146"/>
      <c r="G625" s="146"/>
      <c r="H625" s="146"/>
      <c r="I625" s="146"/>
      <c r="J625" s="146"/>
      <c r="K625" s="146"/>
      <c r="L625" s="146"/>
      <c r="M625" s="146"/>
      <c r="N625" s="146"/>
      <c r="O625" s="146"/>
      <c r="P625" s="146"/>
      <c r="Q625" s="146"/>
      <c r="R625" s="146"/>
      <c r="S625" s="146"/>
      <c r="T625" s="146"/>
      <c r="U625" s="146"/>
      <c r="V625" s="146"/>
      <c r="W625" s="146"/>
      <c r="X625" s="146"/>
      <c r="Y625" s="146"/>
      <c r="Z625" s="146"/>
      <c r="AA625" s="146"/>
      <c r="AB625" s="146"/>
      <c r="AC625" s="146"/>
    </row>
    <row r="626">
      <c r="A626" s="146"/>
      <c r="B626" s="146"/>
      <c r="C626" s="146"/>
      <c r="D626" s="146"/>
      <c r="E626" s="146"/>
      <c r="F626" s="146"/>
      <c r="G626" s="146"/>
      <c r="H626" s="146"/>
      <c r="I626" s="146"/>
      <c r="J626" s="146"/>
      <c r="K626" s="146"/>
      <c r="L626" s="146"/>
      <c r="M626" s="146"/>
      <c r="N626" s="146"/>
      <c r="O626" s="146"/>
      <c r="P626" s="146"/>
      <c r="Q626" s="146"/>
      <c r="R626" s="146"/>
      <c r="S626" s="146"/>
      <c r="T626" s="146"/>
      <c r="U626" s="146"/>
      <c r="V626" s="146"/>
      <c r="W626" s="146"/>
      <c r="X626" s="146"/>
      <c r="Y626" s="146"/>
      <c r="Z626" s="146"/>
      <c r="AA626" s="146"/>
      <c r="AB626" s="146"/>
      <c r="AC626" s="146"/>
    </row>
    <row r="627">
      <c r="A627" s="146"/>
      <c r="B627" s="146"/>
      <c r="C627" s="146"/>
      <c r="D627" s="146"/>
      <c r="E627" s="146"/>
      <c r="F627" s="146"/>
      <c r="G627" s="146"/>
      <c r="H627" s="146"/>
      <c r="I627" s="146"/>
      <c r="J627" s="146"/>
      <c r="K627" s="146"/>
      <c r="L627" s="146"/>
      <c r="M627" s="146"/>
      <c r="N627" s="146"/>
      <c r="O627" s="146"/>
      <c r="P627" s="146"/>
      <c r="Q627" s="146"/>
      <c r="R627" s="146"/>
      <c r="S627" s="146"/>
      <c r="T627" s="146"/>
      <c r="U627" s="146"/>
      <c r="V627" s="146"/>
      <c r="W627" s="146"/>
      <c r="X627" s="146"/>
      <c r="Y627" s="146"/>
      <c r="Z627" s="146"/>
      <c r="AA627" s="146"/>
      <c r="AB627" s="146"/>
      <c r="AC627" s="146"/>
    </row>
    <row r="628">
      <c r="A628" s="146"/>
      <c r="B628" s="146"/>
      <c r="C628" s="146"/>
      <c r="D628" s="146"/>
      <c r="E628" s="146"/>
      <c r="F628" s="146"/>
      <c r="G628" s="146"/>
      <c r="H628" s="146"/>
      <c r="I628" s="146"/>
      <c r="J628" s="146"/>
      <c r="K628" s="146"/>
      <c r="L628" s="146"/>
      <c r="M628" s="146"/>
      <c r="N628" s="146"/>
      <c r="O628" s="146"/>
      <c r="P628" s="146"/>
      <c r="Q628" s="146"/>
      <c r="R628" s="146"/>
      <c r="S628" s="146"/>
      <c r="T628" s="146"/>
      <c r="U628" s="146"/>
      <c r="V628" s="146"/>
      <c r="W628" s="146"/>
      <c r="X628" s="146"/>
      <c r="Y628" s="146"/>
      <c r="Z628" s="146"/>
      <c r="AA628" s="146"/>
      <c r="AB628" s="146"/>
      <c r="AC628" s="146"/>
    </row>
    <row r="629">
      <c r="A629" s="146"/>
      <c r="B629" s="146"/>
      <c r="C629" s="146"/>
      <c r="D629" s="146"/>
      <c r="E629" s="146"/>
      <c r="F629" s="146"/>
      <c r="G629" s="146"/>
      <c r="H629" s="146"/>
      <c r="I629" s="146"/>
      <c r="J629" s="146"/>
      <c r="K629" s="146"/>
      <c r="L629" s="146"/>
      <c r="M629" s="146"/>
      <c r="N629" s="146"/>
      <c r="O629" s="146"/>
      <c r="P629" s="146"/>
      <c r="Q629" s="146"/>
      <c r="R629" s="146"/>
      <c r="S629" s="146"/>
      <c r="T629" s="146"/>
      <c r="U629" s="146"/>
      <c r="V629" s="146"/>
      <c r="W629" s="146"/>
      <c r="X629" s="146"/>
      <c r="Y629" s="146"/>
      <c r="Z629" s="146"/>
      <c r="AA629" s="146"/>
      <c r="AB629" s="146"/>
      <c r="AC629" s="146"/>
    </row>
    <row r="630">
      <c r="A630" s="146"/>
      <c r="B630" s="146"/>
      <c r="C630" s="146"/>
      <c r="D630" s="146"/>
      <c r="E630" s="146"/>
      <c r="F630" s="146"/>
      <c r="G630" s="146"/>
      <c r="H630" s="146"/>
      <c r="I630" s="146"/>
      <c r="J630" s="146"/>
      <c r="K630" s="146"/>
      <c r="L630" s="146"/>
      <c r="M630" s="146"/>
      <c r="N630" s="146"/>
      <c r="O630" s="146"/>
      <c r="P630" s="146"/>
      <c r="Q630" s="146"/>
      <c r="R630" s="146"/>
      <c r="S630" s="146"/>
      <c r="T630" s="146"/>
      <c r="U630" s="146"/>
      <c r="V630" s="146"/>
      <c r="W630" s="146"/>
      <c r="X630" s="146"/>
      <c r="Y630" s="146"/>
      <c r="Z630" s="146"/>
      <c r="AA630" s="146"/>
      <c r="AB630" s="146"/>
      <c r="AC630" s="146"/>
    </row>
    <row r="631">
      <c r="A631" s="146"/>
      <c r="B631" s="146"/>
      <c r="C631" s="146"/>
      <c r="D631" s="146"/>
      <c r="E631" s="146"/>
      <c r="F631" s="146"/>
      <c r="G631" s="146"/>
      <c r="H631" s="146"/>
      <c r="I631" s="146"/>
      <c r="J631" s="146"/>
      <c r="K631" s="146"/>
      <c r="L631" s="146"/>
      <c r="M631" s="146"/>
      <c r="N631" s="146"/>
      <c r="O631" s="146"/>
      <c r="P631" s="146"/>
      <c r="Q631" s="146"/>
      <c r="R631" s="146"/>
      <c r="S631" s="146"/>
      <c r="T631" s="146"/>
      <c r="U631" s="146"/>
      <c r="V631" s="146"/>
      <c r="W631" s="146"/>
      <c r="X631" s="146"/>
      <c r="Y631" s="146"/>
      <c r="Z631" s="146"/>
      <c r="AA631" s="146"/>
      <c r="AB631" s="146"/>
      <c r="AC631" s="146"/>
    </row>
    <row r="632">
      <c r="A632" s="146"/>
      <c r="B632" s="146"/>
      <c r="C632" s="146"/>
      <c r="D632" s="146"/>
      <c r="E632" s="146"/>
      <c r="F632" s="146"/>
      <c r="G632" s="146"/>
      <c r="H632" s="146"/>
      <c r="I632" s="146"/>
      <c r="J632" s="146"/>
      <c r="K632" s="146"/>
      <c r="L632" s="146"/>
      <c r="M632" s="146"/>
      <c r="N632" s="146"/>
      <c r="O632" s="146"/>
      <c r="P632" s="146"/>
      <c r="Q632" s="146"/>
      <c r="R632" s="146"/>
      <c r="S632" s="146"/>
      <c r="T632" s="146"/>
      <c r="U632" s="146"/>
      <c r="V632" s="146"/>
      <c r="W632" s="146"/>
      <c r="X632" s="146"/>
      <c r="Y632" s="146"/>
      <c r="Z632" s="146"/>
      <c r="AA632" s="146"/>
      <c r="AB632" s="146"/>
      <c r="AC632" s="146"/>
    </row>
    <row r="633">
      <c r="A633" s="146"/>
      <c r="B633" s="146"/>
      <c r="C633" s="146"/>
      <c r="D633" s="146"/>
      <c r="E633" s="146"/>
      <c r="F633" s="146"/>
      <c r="G633" s="146"/>
      <c r="H633" s="146"/>
      <c r="I633" s="146"/>
      <c r="J633" s="146"/>
      <c r="K633" s="146"/>
      <c r="L633" s="146"/>
      <c r="M633" s="146"/>
      <c r="N633" s="146"/>
      <c r="O633" s="146"/>
      <c r="P633" s="146"/>
      <c r="Q633" s="146"/>
      <c r="R633" s="146"/>
      <c r="S633" s="146"/>
      <c r="T633" s="146"/>
      <c r="U633" s="146"/>
      <c r="V633" s="146"/>
      <c r="W633" s="146"/>
      <c r="X633" s="146"/>
      <c r="Y633" s="146"/>
      <c r="Z633" s="146"/>
      <c r="AA633" s="146"/>
      <c r="AB633" s="146"/>
      <c r="AC633" s="146"/>
    </row>
    <row r="634">
      <c r="A634" s="146"/>
      <c r="B634" s="146"/>
      <c r="C634" s="146"/>
      <c r="D634" s="146"/>
      <c r="E634" s="146"/>
      <c r="F634" s="146"/>
      <c r="G634" s="146"/>
      <c r="H634" s="146"/>
      <c r="I634" s="146"/>
      <c r="J634" s="146"/>
      <c r="K634" s="146"/>
      <c r="L634" s="146"/>
      <c r="M634" s="146"/>
      <c r="N634" s="146"/>
      <c r="O634" s="146"/>
      <c r="P634" s="146"/>
      <c r="Q634" s="146"/>
      <c r="R634" s="146"/>
      <c r="S634" s="146"/>
      <c r="T634" s="146"/>
      <c r="U634" s="146"/>
      <c r="V634" s="146"/>
      <c r="W634" s="146"/>
      <c r="X634" s="146"/>
      <c r="Y634" s="146"/>
      <c r="Z634" s="146"/>
      <c r="AA634" s="146"/>
      <c r="AB634" s="146"/>
      <c r="AC634" s="146"/>
    </row>
    <row r="635">
      <c r="A635" s="146"/>
      <c r="B635" s="146"/>
      <c r="C635" s="146"/>
      <c r="D635" s="146"/>
      <c r="E635" s="146"/>
      <c r="F635" s="146"/>
      <c r="G635" s="146"/>
      <c r="H635" s="146"/>
      <c r="I635" s="146"/>
      <c r="J635" s="146"/>
      <c r="K635" s="146"/>
      <c r="L635" s="146"/>
      <c r="M635" s="146"/>
      <c r="N635" s="146"/>
      <c r="O635" s="146"/>
      <c r="P635" s="146"/>
      <c r="Q635" s="146"/>
      <c r="R635" s="146"/>
      <c r="S635" s="146"/>
      <c r="T635" s="146"/>
      <c r="U635" s="146"/>
      <c r="V635" s="146"/>
      <c r="W635" s="146"/>
      <c r="X635" s="146"/>
      <c r="Y635" s="146"/>
      <c r="Z635" s="146"/>
      <c r="AA635" s="146"/>
      <c r="AB635" s="146"/>
      <c r="AC635" s="146"/>
    </row>
    <row r="636">
      <c r="A636" s="146"/>
      <c r="B636" s="146"/>
      <c r="C636" s="146"/>
      <c r="D636" s="146"/>
      <c r="E636" s="146"/>
      <c r="F636" s="146"/>
      <c r="G636" s="146"/>
      <c r="H636" s="146"/>
      <c r="I636" s="146"/>
      <c r="J636" s="146"/>
      <c r="K636" s="146"/>
      <c r="L636" s="146"/>
      <c r="M636" s="146"/>
      <c r="N636" s="146"/>
      <c r="O636" s="146"/>
      <c r="P636" s="146"/>
      <c r="Q636" s="146"/>
      <c r="R636" s="146"/>
      <c r="S636" s="146"/>
      <c r="T636" s="146"/>
      <c r="U636" s="146"/>
      <c r="V636" s="146"/>
      <c r="W636" s="146"/>
      <c r="X636" s="146"/>
      <c r="Y636" s="146"/>
      <c r="Z636" s="146"/>
      <c r="AA636" s="146"/>
      <c r="AB636" s="146"/>
      <c r="AC636" s="146"/>
    </row>
    <row r="637">
      <c r="A637" s="146"/>
      <c r="B637" s="146"/>
      <c r="C637" s="146"/>
      <c r="D637" s="146"/>
      <c r="E637" s="146"/>
      <c r="F637" s="146"/>
      <c r="G637" s="146"/>
      <c r="H637" s="146"/>
      <c r="I637" s="146"/>
      <c r="J637" s="146"/>
      <c r="K637" s="146"/>
      <c r="L637" s="146"/>
      <c r="M637" s="146"/>
      <c r="N637" s="146"/>
      <c r="O637" s="146"/>
      <c r="P637" s="146"/>
      <c r="Q637" s="146"/>
      <c r="R637" s="146"/>
      <c r="S637" s="146"/>
      <c r="T637" s="146"/>
      <c r="U637" s="146"/>
      <c r="V637" s="146"/>
      <c r="W637" s="146"/>
      <c r="X637" s="146"/>
      <c r="Y637" s="146"/>
      <c r="Z637" s="146"/>
      <c r="AA637" s="146"/>
      <c r="AB637" s="146"/>
      <c r="AC637" s="146"/>
    </row>
    <row r="638">
      <c r="A638" s="146"/>
      <c r="B638" s="146"/>
      <c r="C638" s="146"/>
      <c r="D638" s="146"/>
      <c r="E638" s="146"/>
      <c r="F638" s="146"/>
      <c r="G638" s="146"/>
      <c r="H638" s="146"/>
      <c r="I638" s="146"/>
      <c r="J638" s="146"/>
      <c r="K638" s="146"/>
      <c r="L638" s="146"/>
      <c r="M638" s="146"/>
      <c r="N638" s="146"/>
      <c r="O638" s="146"/>
      <c r="P638" s="146"/>
      <c r="Q638" s="146"/>
      <c r="R638" s="146"/>
      <c r="S638" s="146"/>
      <c r="T638" s="146"/>
      <c r="U638" s="146"/>
      <c r="V638" s="146"/>
      <c r="W638" s="146"/>
      <c r="X638" s="146"/>
      <c r="Y638" s="146"/>
      <c r="Z638" s="146"/>
      <c r="AA638" s="146"/>
      <c r="AB638" s="146"/>
      <c r="AC638" s="146"/>
    </row>
    <row r="639">
      <c r="A639" s="146"/>
      <c r="B639" s="146"/>
      <c r="C639" s="146"/>
      <c r="D639" s="146"/>
      <c r="E639" s="146"/>
      <c r="F639" s="146"/>
      <c r="G639" s="146"/>
      <c r="H639" s="146"/>
      <c r="I639" s="146"/>
      <c r="J639" s="146"/>
      <c r="K639" s="146"/>
      <c r="L639" s="146"/>
      <c r="M639" s="146"/>
      <c r="N639" s="146"/>
      <c r="O639" s="146"/>
      <c r="P639" s="146"/>
      <c r="Q639" s="146"/>
      <c r="R639" s="146"/>
      <c r="S639" s="146"/>
      <c r="T639" s="146"/>
      <c r="U639" s="146"/>
      <c r="V639" s="146"/>
      <c r="W639" s="146"/>
      <c r="X639" s="146"/>
      <c r="Y639" s="146"/>
      <c r="Z639" s="146"/>
      <c r="AA639" s="146"/>
      <c r="AB639" s="146"/>
      <c r="AC639" s="146"/>
    </row>
    <row r="640">
      <c r="A640" s="146"/>
      <c r="B640" s="146"/>
      <c r="C640" s="146"/>
      <c r="D640" s="146"/>
      <c r="E640" s="146"/>
      <c r="F640" s="146"/>
      <c r="G640" s="146"/>
      <c r="H640" s="146"/>
      <c r="I640" s="146"/>
      <c r="J640" s="146"/>
      <c r="K640" s="146"/>
      <c r="L640" s="146"/>
      <c r="M640" s="146"/>
      <c r="N640" s="146"/>
      <c r="O640" s="146"/>
      <c r="P640" s="146"/>
      <c r="Q640" s="146"/>
      <c r="R640" s="146"/>
      <c r="S640" s="146"/>
      <c r="T640" s="146"/>
      <c r="U640" s="146"/>
      <c r="V640" s="146"/>
      <c r="W640" s="146"/>
      <c r="X640" s="146"/>
      <c r="Y640" s="146"/>
      <c r="Z640" s="146"/>
      <c r="AA640" s="146"/>
      <c r="AB640" s="146"/>
      <c r="AC640" s="146"/>
    </row>
    <row r="641">
      <c r="A641" s="146"/>
      <c r="B641" s="146"/>
      <c r="C641" s="146"/>
      <c r="D641" s="146"/>
      <c r="E641" s="146"/>
      <c r="F641" s="146"/>
      <c r="G641" s="146"/>
      <c r="H641" s="146"/>
      <c r="I641" s="146"/>
      <c r="J641" s="146"/>
      <c r="K641" s="146"/>
      <c r="L641" s="146"/>
      <c r="M641" s="146"/>
      <c r="N641" s="146"/>
      <c r="O641" s="146"/>
      <c r="P641" s="146"/>
      <c r="Q641" s="146"/>
      <c r="R641" s="146"/>
      <c r="S641" s="146"/>
      <c r="T641" s="146"/>
      <c r="U641" s="146"/>
      <c r="V641" s="146"/>
      <c r="W641" s="146"/>
      <c r="X641" s="146"/>
      <c r="Y641" s="146"/>
      <c r="Z641" s="146"/>
      <c r="AA641" s="146"/>
      <c r="AB641" s="146"/>
      <c r="AC641" s="146"/>
    </row>
    <row r="642">
      <c r="A642" s="146"/>
      <c r="B642" s="146"/>
      <c r="C642" s="146"/>
      <c r="D642" s="146"/>
      <c r="E642" s="146"/>
      <c r="F642" s="146"/>
      <c r="G642" s="146"/>
      <c r="H642" s="146"/>
      <c r="I642" s="146"/>
      <c r="J642" s="146"/>
      <c r="K642" s="146"/>
      <c r="L642" s="146"/>
      <c r="M642" s="146"/>
      <c r="N642" s="146"/>
      <c r="O642" s="146"/>
      <c r="P642" s="146"/>
      <c r="Q642" s="146"/>
      <c r="R642" s="146"/>
      <c r="S642" s="146"/>
      <c r="T642" s="146"/>
      <c r="U642" s="146"/>
      <c r="V642" s="146"/>
      <c r="W642" s="146"/>
      <c r="X642" s="146"/>
      <c r="Y642" s="146"/>
      <c r="Z642" s="146"/>
      <c r="AA642" s="146"/>
      <c r="AB642" s="146"/>
      <c r="AC642" s="146"/>
    </row>
    <row r="643">
      <c r="A643" s="146"/>
      <c r="B643" s="146"/>
      <c r="C643" s="146"/>
      <c r="D643" s="146"/>
      <c r="E643" s="146"/>
      <c r="F643" s="146"/>
      <c r="G643" s="146"/>
      <c r="H643" s="146"/>
      <c r="I643" s="146"/>
      <c r="J643" s="146"/>
      <c r="K643" s="146"/>
      <c r="L643" s="146"/>
      <c r="M643" s="146"/>
      <c r="N643" s="146"/>
      <c r="O643" s="146"/>
      <c r="P643" s="146"/>
      <c r="Q643" s="146"/>
      <c r="R643" s="146"/>
      <c r="S643" s="146"/>
      <c r="T643" s="146"/>
      <c r="U643" s="146"/>
      <c r="V643" s="146"/>
      <c r="W643" s="146"/>
      <c r="X643" s="146"/>
      <c r="Y643" s="146"/>
      <c r="Z643" s="146"/>
      <c r="AA643" s="146"/>
      <c r="AB643" s="146"/>
      <c r="AC643" s="146"/>
    </row>
    <row r="644">
      <c r="A644" s="146"/>
      <c r="B644" s="146"/>
      <c r="C644" s="146"/>
      <c r="D644" s="146"/>
      <c r="E644" s="146"/>
      <c r="F644" s="146"/>
      <c r="G644" s="146"/>
      <c r="H644" s="146"/>
      <c r="I644" s="146"/>
      <c r="J644" s="146"/>
      <c r="K644" s="146"/>
      <c r="L644" s="146"/>
      <c r="M644" s="146"/>
      <c r="N644" s="146"/>
      <c r="O644" s="146"/>
      <c r="P644" s="146"/>
      <c r="Q644" s="146"/>
      <c r="R644" s="146"/>
      <c r="S644" s="146"/>
      <c r="T644" s="146"/>
      <c r="U644" s="146"/>
      <c r="V644" s="146"/>
      <c r="W644" s="146"/>
      <c r="X644" s="146"/>
      <c r="Y644" s="146"/>
      <c r="Z644" s="146"/>
      <c r="AA644" s="146"/>
      <c r="AB644" s="146"/>
      <c r="AC644" s="146"/>
    </row>
    <row r="645">
      <c r="A645" s="146"/>
      <c r="B645" s="146"/>
      <c r="C645" s="146"/>
      <c r="D645" s="146"/>
      <c r="E645" s="146"/>
      <c r="F645" s="146"/>
      <c r="G645" s="146"/>
      <c r="H645" s="146"/>
      <c r="I645" s="146"/>
      <c r="J645" s="146"/>
      <c r="K645" s="146"/>
      <c r="L645" s="146"/>
      <c r="M645" s="146"/>
      <c r="N645" s="146"/>
      <c r="O645" s="146"/>
      <c r="P645" s="146"/>
      <c r="Q645" s="146"/>
      <c r="R645" s="146"/>
      <c r="S645" s="146"/>
      <c r="T645" s="146"/>
      <c r="U645" s="146"/>
      <c r="V645" s="146"/>
      <c r="W645" s="146"/>
      <c r="X645" s="146"/>
      <c r="Y645" s="146"/>
      <c r="Z645" s="146"/>
      <c r="AA645" s="146"/>
      <c r="AB645" s="146"/>
      <c r="AC645" s="146"/>
    </row>
    <row r="646">
      <c r="A646" s="146"/>
      <c r="B646" s="146"/>
      <c r="C646" s="146"/>
      <c r="D646" s="146"/>
      <c r="E646" s="146"/>
      <c r="F646" s="146"/>
      <c r="G646" s="146"/>
      <c r="H646" s="146"/>
      <c r="I646" s="146"/>
      <c r="J646" s="146"/>
      <c r="K646" s="146"/>
      <c r="L646" s="146"/>
      <c r="M646" s="146"/>
      <c r="N646" s="146"/>
      <c r="O646" s="146"/>
      <c r="P646" s="146"/>
      <c r="Q646" s="146"/>
      <c r="R646" s="146"/>
      <c r="S646" s="146"/>
      <c r="T646" s="146"/>
      <c r="U646" s="146"/>
      <c r="V646" s="146"/>
      <c r="W646" s="146"/>
      <c r="X646" s="146"/>
      <c r="Y646" s="146"/>
      <c r="Z646" s="146"/>
      <c r="AA646" s="146"/>
      <c r="AB646" s="146"/>
      <c r="AC646" s="146"/>
    </row>
    <row r="647">
      <c r="A647" s="146"/>
      <c r="B647" s="146"/>
      <c r="C647" s="146"/>
      <c r="D647" s="146"/>
      <c r="E647" s="146"/>
      <c r="F647" s="146"/>
      <c r="G647" s="146"/>
      <c r="H647" s="146"/>
      <c r="I647" s="146"/>
      <c r="J647" s="146"/>
      <c r="K647" s="146"/>
      <c r="L647" s="146"/>
      <c r="M647" s="146"/>
      <c r="N647" s="146"/>
      <c r="O647" s="146"/>
      <c r="P647" s="146"/>
      <c r="Q647" s="146"/>
      <c r="R647" s="146"/>
      <c r="S647" s="146"/>
      <c r="T647" s="146"/>
      <c r="U647" s="146"/>
      <c r="V647" s="146"/>
      <c r="W647" s="146"/>
      <c r="X647" s="146"/>
      <c r="Y647" s="146"/>
      <c r="Z647" s="146"/>
      <c r="AA647" s="146"/>
      <c r="AB647" s="146"/>
      <c r="AC647" s="146"/>
    </row>
    <row r="648">
      <c r="A648" s="146"/>
      <c r="B648" s="146"/>
      <c r="C648" s="146"/>
      <c r="D648" s="146"/>
      <c r="E648" s="146"/>
      <c r="F648" s="146"/>
      <c r="G648" s="146"/>
      <c r="H648" s="146"/>
      <c r="I648" s="146"/>
      <c r="J648" s="146"/>
      <c r="K648" s="146"/>
      <c r="L648" s="146"/>
      <c r="M648" s="146"/>
      <c r="N648" s="146"/>
      <c r="O648" s="146"/>
      <c r="P648" s="146"/>
      <c r="Q648" s="146"/>
      <c r="R648" s="146"/>
      <c r="S648" s="146"/>
      <c r="T648" s="146"/>
      <c r="U648" s="146"/>
      <c r="V648" s="146"/>
      <c r="W648" s="146"/>
      <c r="X648" s="146"/>
      <c r="Y648" s="146"/>
      <c r="Z648" s="146"/>
      <c r="AA648" s="146"/>
      <c r="AB648" s="146"/>
      <c r="AC648" s="146"/>
    </row>
    <row r="649">
      <c r="A649" s="146"/>
      <c r="B649" s="146"/>
      <c r="C649" s="146"/>
      <c r="D649" s="146"/>
      <c r="E649" s="146"/>
      <c r="F649" s="146"/>
      <c r="G649" s="146"/>
      <c r="H649" s="146"/>
      <c r="I649" s="146"/>
      <c r="J649" s="146"/>
      <c r="K649" s="146"/>
      <c r="L649" s="146"/>
      <c r="M649" s="146"/>
      <c r="N649" s="146"/>
      <c r="O649" s="146"/>
      <c r="P649" s="146"/>
      <c r="Q649" s="146"/>
      <c r="R649" s="146"/>
      <c r="S649" s="146"/>
      <c r="T649" s="146"/>
      <c r="U649" s="146"/>
      <c r="V649" s="146"/>
      <c r="W649" s="146"/>
      <c r="X649" s="146"/>
      <c r="Y649" s="146"/>
      <c r="Z649" s="146"/>
      <c r="AA649" s="146"/>
      <c r="AB649" s="146"/>
      <c r="AC649" s="146"/>
    </row>
    <row r="650">
      <c r="A650" s="146"/>
      <c r="B650" s="146"/>
      <c r="C650" s="146"/>
      <c r="D650" s="146"/>
      <c r="E650" s="146"/>
      <c r="F650" s="146"/>
      <c r="G650" s="146"/>
      <c r="H650" s="146"/>
      <c r="I650" s="146"/>
      <c r="J650" s="146"/>
      <c r="K650" s="146"/>
      <c r="L650" s="146"/>
      <c r="M650" s="146"/>
      <c r="N650" s="146"/>
      <c r="O650" s="146"/>
      <c r="P650" s="146"/>
      <c r="Q650" s="146"/>
      <c r="R650" s="146"/>
      <c r="S650" s="146"/>
      <c r="T650" s="146"/>
      <c r="U650" s="146"/>
      <c r="V650" s="146"/>
      <c r="W650" s="146"/>
      <c r="X650" s="146"/>
      <c r="Y650" s="146"/>
      <c r="Z650" s="146"/>
      <c r="AA650" s="146"/>
      <c r="AB650" s="146"/>
      <c r="AC650" s="146"/>
    </row>
    <row r="651">
      <c r="A651" s="146"/>
      <c r="B651" s="146"/>
      <c r="C651" s="146"/>
      <c r="D651" s="146"/>
      <c r="E651" s="146"/>
      <c r="F651" s="146"/>
      <c r="G651" s="146"/>
      <c r="H651" s="146"/>
      <c r="I651" s="146"/>
      <c r="J651" s="146"/>
      <c r="K651" s="146"/>
      <c r="L651" s="146"/>
      <c r="M651" s="146"/>
      <c r="N651" s="146"/>
      <c r="O651" s="146"/>
      <c r="P651" s="146"/>
      <c r="Q651" s="146"/>
      <c r="R651" s="146"/>
      <c r="S651" s="146"/>
      <c r="T651" s="146"/>
      <c r="U651" s="146"/>
      <c r="V651" s="146"/>
      <c r="W651" s="146"/>
      <c r="X651" s="146"/>
      <c r="Y651" s="146"/>
      <c r="Z651" s="146"/>
      <c r="AA651" s="146"/>
      <c r="AB651" s="146"/>
      <c r="AC651" s="146"/>
    </row>
    <row r="652">
      <c r="A652" s="146"/>
      <c r="B652" s="146"/>
      <c r="C652" s="146"/>
      <c r="D652" s="146"/>
      <c r="E652" s="146"/>
      <c r="F652" s="146"/>
      <c r="G652" s="146"/>
      <c r="H652" s="146"/>
      <c r="I652" s="146"/>
      <c r="J652" s="146"/>
      <c r="K652" s="146"/>
      <c r="L652" s="146"/>
      <c r="M652" s="146"/>
      <c r="N652" s="146"/>
      <c r="O652" s="146"/>
      <c r="P652" s="146"/>
      <c r="Q652" s="146"/>
      <c r="R652" s="146"/>
      <c r="S652" s="146"/>
      <c r="T652" s="146"/>
      <c r="U652" s="146"/>
      <c r="V652" s="146"/>
      <c r="W652" s="146"/>
      <c r="X652" s="146"/>
      <c r="Y652" s="146"/>
      <c r="Z652" s="146"/>
      <c r="AA652" s="146"/>
      <c r="AB652" s="146"/>
      <c r="AC652" s="146"/>
    </row>
    <row r="653">
      <c r="A653" s="146"/>
      <c r="B653" s="146"/>
      <c r="C653" s="146"/>
      <c r="D653" s="146"/>
      <c r="E653" s="146"/>
      <c r="F653" s="146"/>
      <c r="G653" s="146"/>
      <c r="H653" s="146"/>
      <c r="I653" s="146"/>
      <c r="J653" s="146"/>
      <c r="K653" s="146"/>
      <c r="L653" s="146"/>
      <c r="M653" s="146"/>
      <c r="N653" s="146"/>
      <c r="O653" s="146"/>
      <c r="P653" s="146"/>
      <c r="Q653" s="146"/>
      <c r="R653" s="146"/>
      <c r="S653" s="146"/>
      <c r="T653" s="146"/>
      <c r="U653" s="146"/>
      <c r="V653" s="146"/>
      <c r="W653" s="146"/>
      <c r="X653" s="146"/>
      <c r="Y653" s="146"/>
      <c r="Z653" s="146"/>
      <c r="AA653" s="146"/>
      <c r="AB653" s="146"/>
      <c r="AC653" s="146"/>
    </row>
    <row r="654">
      <c r="A654" s="146"/>
      <c r="B654" s="146"/>
      <c r="C654" s="146"/>
      <c r="D654" s="146"/>
      <c r="E654" s="146"/>
      <c r="F654" s="146"/>
      <c r="G654" s="146"/>
      <c r="H654" s="146"/>
      <c r="I654" s="146"/>
      <c r="J654" s="146"/>
      <c r="K654" s="146"/>
      <c r="L654" s="146"/>
      <c r="M654" s="146"/>
      <c r="N654" s="146"/>
      <c r="O654" s="146"/>
      <c r="P654" s="146"/>
      <c r="Q654" s="146"/>
      <c r="R654" s="146"/>
      <c r="S654" s="146"/>
      <c r="T654" s="146"/>
      <c r="U654" s="146"/>
      <c r="V654" s="146"/>
      <c r="W654" s="146"/>
      <c r="X654" s="146"/>
      <c r="Y654" s="146"/>
      <c r="Z654" s="146"/>
      <c r="AA654" s="146"/>
      <c r="AB654" s="146"/>
      <c r="AC654" s="146"/>
    </row>
    <row r="655">
      <c r="A655" s="146"/>
      <c r="B655" s="146"/>
      <c r="C655" s="146"/>
      <c r="D655" s="146"/>
      <c r="E655" s="146"/>
      <c r="F655" s="146"/>
      <c r="G655" s="146"/>
      <c r="H655" s="146"/>
      <c r="I655" s="146"/>
      <c r="J655" s="146"/>
      <c r="K655" s="146"/>
      <c r="L655" s="146"/>
      <c r="M655" s="146"/>
      <c r="N655" s="146"/>
      <c r="O655" s="146"/>
      <c r="P655" s="146"/>
      <c r="Q655" s="146"/>
      <c r="R655" s="146"/>
      <c r="S655" s="146"/>
      <c r="T655" s="146"/>
      <c r="U655" s="146"/>
      <c r="V655" s="146"/>
      <c r="W655" s="146"/>
      <c r="X655" s="146"/>
      <c r="Y655" s="146"/>
      <c r="Z655" s="146"/>
      <c r="AA655" s="146"/>
      <c r="AB655" s="146"/>
      <c r="AC655" s="146"/>
    </row>
    <row r="656">
      <c r="A656" s="146"/>
      <c r="B656" s="146"/>
      <c r="C656" s="146"/>
      <c r="D656" s="146"/>
      <c r="E656" s="146"/>
      <c r="F656" s="146"/>
      <c r="G656" s="146"/>
      <c r="H656" s="146"/>
      <c r="I656" s="146"/>
      <c r="J656" s="146"/>
      <c r="K656" s="146"/>
      <c r="L656" s="146"/>
      <c r="M656" s="146"/>
      <c r="N656" s="146"/>
      <c r="O656" s="146"/>
      <c r="P656" s="146"/>
      <c r="Q656" s="146"/>
      <c r="R656" s="146"/>
      <c r="S656" s="146"/>
      <c r="T656" s="146"/>
      <c r="U656" s="146"/>
      <c r="V656" s="146"/>
      <c r="W656" s="146"/>
      <c r="X656" s="146"/>
      <c r="Y656" s="146"/>
      <c r="Z656" s="146"/>
      <c r="AA656" s="146"/>
      <c r="AB656" s="146"/>
      <c r="AC656" s="146"/>
    </row>
    <row r="657">
      <c r="A657" s="146"/>
      <c r="B657" s="146"/>
      <c r="C657" s="146"/>
      <c r="D657" s="146"/>
      <c r="E657" s="146"/>
      <c r="F657" s="146"/>
      <c r="G657" s="146"/>
      <c r="H657" s="146"/>
      <c r="I657" s="146"/>
      <c r="J657" s="146"/>
      <c r="K657" s="146"/>
      <c r="L657" s="146"/>
      <c r="M657" s="146"/>
      <c r="N657" s="146"/>
      <c r="O657" s="146"/>
      <c r="P657" s="146"/>
      <c r="Q657" s="146"/>
      <c r="R657" s="146"/>
      <c r="S657" s="146"/>
      <c r="T657" s="146"/>
      <c r="U657" s="146"/>
      <c r="V657" s="146"/>
      <c r="W657" s="146"/>
      <c r="X657" s="146"/>
      <c r="Y657" s="146"/>
      <c r="Z657" s="146"/>
      <c r="AA657" s="146"/>
      <c r="AB657" s="146"/>
      <c r="AC657" s="146"/>
    </row>
    <row r="658">
      <c r="A658" s="146"/>
      <c r="B658" s="146"/>
      <c r="C658" s="146"/>
      <c r="D658" s="146"/>
      <c r="E658" s="146"/>
      <c r="F658" s="146"/>
      <c r="G658" s="146"/>
      <c r="H658" s="146"/>
      <c r="I658" s="146"/>
      <c r="J658" s="146"/>
      <c r="K658" s="146"/>
      <c r="L658" s="146"/>
      <c r="M658" s="146"/>
      <c r="N658" s="146"/>
      <c r="O658" s="146"/>
      <c r="P658" s="146"/>
      <c r="Q658" s="146"/>
      <c r="R658" s="146"/>
      <c r="S658" s="146"/>
      <c r="T658" s="146"/>
      <c r="U658" s="146"/>
      <c r="V658" s="146"/>
      <c r="W658" s="146"/>
      <c r="X658" s="146"/>
      <c r="Y658" s="146"/>
      <c r="Z658" s="146"/>
      <c r="AA658" s="146"/>
      <c r="AB658" s="146"/>
      <c r="AC658" s="146"/>
    </row>
    <row r="659">
      <c r="A659" s="146"/>
      <c r="B659" s="146"/>
      <c r="C659" s="146"/>
      <c r="D659" s="146"/>
      <c r="E659" s="146"/>
      <c r="F659" s="146"/>
      <c r="G659" s="146"/>
      <c r="H659" s="146"/>
      <c r="I659" s="146"/>
      <c r="J659" s="146"/>
      <c r="K659" s="146"/>
      <c r="L659" s="146"/>
      <c r="M659" s="146"/>
      <c r="N659" s="146"/>
      <c r="O659" s="146"/>
      <c r="P659" s="146"/>
      <c r="Q659" s="146"/>
      <c r="R659" s="146"/>
      <c r="S659" s="146"/>
      <c r="T659" s="146"/>
      <c r="U659" s="146"/>
      <c r="V659" s="146"/>
      <c r="W659" s="146"/>
      <c r="X659" s="146"/>
      <c r="Y659" s="146"/>
      <c r="Z659" s="146"/>
      <c r="AA659" s="146"/>
      <c r="AB659" s="146"/>
      <c r="AC659" s="146"/>
    </row>
    <row r="660">
      <c r="A660" s="146"/>
      <c r="B660" s="146"/>
      <c r="C660" s="146"/>
      <c r="D660" s="146"/>
      <c r="E660" s="146"/>
      <c r="F660" s="146"/>
      <c r="G660" s="146"/>
      <c r="H660" s="146"/>
      <c r="I660" s="146"/>
      <c r="J660" s="146"/>
      <c r="K660" s="146"/>
      <c r="L660" s="146"/>
      <c r="M660" s="146"/>
      <c r="N660" s="146"/>
      <c r="O660" s="146"/>
      <c r="P660" s="146"/>
      <c r="Q660" s="146"/>
      <c r="R660" s="146"/>
      <c r="S660" s="146"/>
      <c r="T660" s="146"/>
      <c r="U660" s="146"/>
      <c r="V660" s="146"/>
      <c r="W660" s="146"/>
      <c r="X660" s="146"/>
      <c r="Y660" s="146"/>
      <c r="Z660" s="146"/>
      <c r="AA660" s="146"/>
      <c r="AB660" s="146"/>
      <c r="AC660" s="146"/>
    </row>
    <row r="661">
      <c r="A661" s="146"/>
      <c r="B661" s="146"/>
      <c r="C661" s="146"/>
      <c r="D661" s="146"/>
      <c r="E661" s="146"/>
      <c r="F661" s="146"/>
      <c r="G661" s="146"/>
      <c r="H661" s="146"/>
      <c r="I661" s="146"/>
      <c r="J661" s="146"/>
      <c r="K661" s="146"/>
      <c r="L661" s="146"/>
      <c r="M661" s="146"/>
      <c r="N661" s="146"/>
      <c r="O661" s="146"/>
      <c r="P661" s="146"/>
      <c r="Q661" s="146"/>
      <c r="R661" s="146"/>
      <c r="S661" s="146"/>
      <c r="T661" s="146"/>
      <c r="U661" s="146"/>
      <c r="V661" s="146"/>
      <c r="W661" s="146"/>
      <c r="X661" s="146"/>
      <c r="Y661" s="146"/>
      <c r="Z661" s="146"/>
      <c r="AA661" s="146"/>
      <c r="AB661" s="146"/>
      <c r="AC661" s="146"/>
    </row>
    <row r="662">
      <c r="A662" s="146"/>
      <c r="B662" s="146"/>
      <c r="C662" s="146"/>
      <c r="D662" s="146"/>
      <c r="E662" s="146"/>
      <c r="F662" s="146"/>
      <c r="G662" s="146"/>
      <c r="H662" s="146"/>
      <c r="I662" s="146"/>
      <c r="J662" s="146"/>
      <c r="K662" s="146"/>
      <c r="L662" s="146"/>
      <c r="M662" s="146"/>
      <c r="N662" s="146"/>
      <c r="O662" s="146"/>
      <c r="P662" s="146"/>
      <c r="Q662" s="146"/>
      <c r="R662" s="146"/>
      <c r="S662" s="146"/>
      <c r="T662" s="146"/>
      <c r="U662" s="146"/>
      <c r="V662" s="146"/>
      <c r="W662" s="146"/>
      <c r="X662" s="146"/>
      <c r="Y662" s="146"/>
      <c r="Z662" s="146"/>
      <c r="AA662" s="146"/>
      <c r="AB662" s="146"/>
      <c r="AC662" s="146"/>
    </row>
    <row r="663">
      <c r="A663" s="146"/>
      <c r="B663" s="146"/>
      <c r="C663" s="146"/>
      <c r="D663" s="146"/>
      <c r="E663" s="146"/>
      <c r="F663" s="146"/>
      <c r="G663" s="146"/>
      <c r="H663" s="146"/>
      <c r="I663" s="146"/>
      <c r="J663" s="146"/>
      <c r="K663" s="146"/>
      <c r="L663" s="146"/>
      <c r="M663" s="146"/>
      <c r="N663" s="146"/>
      <c r="O663" s="146"/>
      <c r="P663" s="146"/>
      <c r="Q663" s="146"/>
      <c r="R663" s="146"/>
      <c r="S663" s="146"/>
      <c r="T663" s="146"/>
      <c r="U663" s="146"/>
      <c r="V663" s="146"/>
      <c r="W663" s="146"/>
      <c r="X663" s="146"/>
      <c r="Y663" s="146"/>
      <c r="Z663" s="146"/>
      <c r="AA663" s="146"/>
      <c r="AB663" s="146"/>
      <c r="AC663" s="146"/>
    </row>
    <row r="664">
      <c r="A664" s="146"/>
      <c r="B664" s="146"/>
      <c r="C664" s="146"/>
      <c r="D664" s="146"/>
      <c r="E664" s="146"/>
      <c r="F664" s="146"/>
      <c r="G664" s="146"/>
      <c r="H664" s="146"/>
      <c r="I664" s="146"/>
      <c r="J664" s="146"/>
      <c r="K664" s="146"/>
      <c r="L664" s="146"/>
      <c r="M664" s="146"/>
      <c r="N664" s="146"/>
      <c r="O664" s="146"/>
      <c r="P664" s="146"/>
      <c r="Q664" s="146"/>
      <c r="R664" s="146"/>
      <c r="S664" s="146"/>
      <c r="T664" s="146"/>
      <c r="U664" s="146"/>
      <c r="V664" s="146"/>
      <c r="W664" s="146"/>
      <c r="X664" s="146"/>
      <c r="Y664" s="146"/>
      <c r="Z664" s="146"/>
      <c r="AA664" s="146"/>
      <c r="AB664" s="146"/>
      <c r="AC664" s="146"/>
    </row>
    <row r="665">
      <c r="A665" s="146"/>
      <c r="B665" s="146"/>
      <c r="C665" s="146"/>
      <c r="D665" s="146"/>
      <c r="E665" s="146"/>
      <c r="F665" s="146"/>
      <c r="G665" s="146"/>
      <c r="H665" s="146"/>
      <c r="I665" s="146"/>
      <c r="J665" s="146"/>
      <c r="K665" s="146"/>
      <c r="L665" s="146"/>
      <c r="M665" s="146"/>
      <c r="N665" s="146"/>
      <c r="O665" s="146"/>
      <c r="P665" s="146"/>
      <c r="Q665" s="146"/>
      <c r="R665" s="146"/>
      <c r="S665" s="146"/>
      <c r="T665" s="146"/>
      <c r="U665" s="146"/>
      <c r="V665" s="146"/>
      <c r="W665" s="146"/>
      <c r="X665" s="146"/>
      <c r="Y665" s="146"/>
      <c r="Z665" s="146"/>
      <c r="AA665" s="146"/>
      <c r="AB665" s="146"/>
      <c r="AC665" s="146"/>
    </row>
    <row r="666">
      <c r="A666" s="146"/>
      <c r="B666" s="146"/>
      <c r="C666" s="146"/>
      <c r="D666" s="146"/>
      <c r="E666" s="146"/>
      <c r="F666" s="146"/>
      <c r="G666" s="146"/>
      <c r="H666" s="146"/>
      <c r="I666" s="146"/>
      <c r="J666" s="146"/>
      <c r="K666" s="146"/>
      <c r="L666" s="146"/>
      <c r="M666" s="146"/>
      <c r="N666" s="146"/>
      <c r="O666" s="146"/>
      <c r="P666" s="146"/>
      <c r="Q666" s="146"/>
      <c r="R666" s="146"/>
      <c r="S666" s="146"/>
      <c r="T666" s="146"/>
      <c r="U666" s="146"/>
      <c r="V666" s="146"/>
      <c r="W666" s="146"/>
      <c r="X666" s="146"/>
      <c r="Y666" s="146"/>
      <c r="Z666" s="146"/>
      <c r="AA666" s="146"/>
      <c r="AB666" s="146"/>
      <c r="AC666" s="146"/>
    </row>
    <row r="667">
      <c r="A667" s="146"/>
      <c r="B667" s="146"/>
      <c r="C667" s="146"/>
      <c r="D667" s="146"/>
      <c r="E667" s="146"/>
      <c r="F667" s="146"/>
      <c r="G667" s="146"/>
      <c r="H667" s="146"/>
      <c r="I667" s="146"/>
      <c r="J667" s="146"/>
      <c r="K667" s="146"/>
      <c r="L667" s="146"/>
      <c r="M667" s="146"/>
      <c r="N667" s="146"/>
      <c r="O667" s="146"/>
      <c r="P667" s="146"/>
      <c r="Q667" s="146"/>
      <c r="R667" s="146"/>
      <c r="S667" s="146"/>
      <c r="T667" s="146"/>
      <c r="U667" s="146"/>
      <c r="V667" s="146"/>
      <c r="W667" s="146"/>
      <c r="X667" s="146"/>
      <c r="Y667" s="146"/>
      <c r="Z667" s="146"/>
      <c r="AA667" s="146"/>
      <c r="AB667" s="146"/>
      <c r="AC667" s="146"/>
    </row>
    <row r="668">
      <c r="A668" s="146"/>
      <c r="B668" s="146"/>
      <c r="C668" s="146"/>
      <c r="D668" s="146"/>
      <c r="E668" s="146"/>
      <c r="F668" s="146"/>
      <c r="G668" s="146"/>
      <c r="H668" s="146"/>
      <c r="I668" s="146"/>
      <c r="J668" s="146"/>
      <c r="K668" s="146"/>
      <c r="L668" s="146"/>
      <c r="M668" s="146"/>
      <c r="N668" s="146"/>
      <c r="O668" s="146"/>
      <c r="P668" s="146"/>
      <c r="Q668" s="146"/>
      <c r="R668" s="146"/>
      <c r="S668" s="146"/>
      <c r="T668" s="146"/>
      <c r="U668" s="146"/>
      <c r="V668" s="146"/>
      <c r="W668" s="146"/>
      <c r="X668" s="146"/>
      <c r="Y668" s="146"/>
      <c r="Z668" s="146"/>
      <c r="AA668" s="146"/>
      <c r="AB668" s="146"/>
      <c r="AC668" s="146"/>
    </row>
    <row r="669">
      <c r="A669" s="146"/>
      <c r="B669" s="146"/>
      <c r="C669" s="146"/>
      <c r="D669" s="146"/>
      <c r="E669" s="146"/>
      <c r="F669" s="146"/>
      <c r="G669" s="146"/>
      <c r="H669" s="146"/>
      <c r="I669" s="146"/>
      <c r="J669" s="146"/>
      <c r="K669" s="146"/>
      <c r="L669" s="146"/>
      <c r="M669" s="146"/>
      <c r="N669" s="146"/>
      <c r="O669" s="146"/>
      <c r="P669" s="146"/>
      <c r="Q669" s="146"/>
      <c r="R669" s="146"/>
      <c r="S669" s="146"/>
      <c r="T669" s="146"/>
      <c r="U669" s="146"/>
      <c r="V669" s="146"/>
      <c r="W669" s="146"/>
      <c r="X669" s="146"/>
      <c r="Y669" s="146"/>
      <c r="Z669" s="146"/>
      <c r="AA669" s="146"/>
      <c r="AB669" s="146"/>
      <c r="AC669" s="146"/>
    </row>
    <row r="670">
      <c r="A670" s="146"/>
      <c r="B670" s="146"/>
      <c r="C670" s="146"/>
      <c r="D670" s="146"/>
      <c r="E670" s="146"/>
      <c r="F670" s="146"/>
      <c r="G670" s="146"/>
      <c r="H670" s="146"/>
      <c r="I670" s="146"/>
      <c r="J670" s="146"/>
      <c r="K670" s="146"/>
      <c r="L670" s="146"/>
      <c r="M670" s="146"/>
      <c r="N670" s="146"/>
      <c r="O670" s="146"/>
      <c r="P670" s="146"/>
      <c r="Q670" s="146"/>
      <c r="R670" s="146"/>
      <c r="S670" s="146"/>
      <c r="T670" s="146"/>
      <c r="U670" s="146"/>
      <c r="V670" s="146"/>
      <c r="W670" s="146"/>
      <c r="X670" s="146"/>
      <c r="Y670" s="146"/>
      <c r="Z670" s="146"/>
      <c r="AA670" s="146"/>
      <c r="AB670" s="146"/>
      <c r="AC670" s="146"/>
    </row>
    <row r="671">
      <c r="A671" s="146"/>
      <c r="B671" s="146"/>
      <c r="C671" s="146"/>
      <c r="D671" s="146"/>
      <c r="E671" s="146"/>
      <c r="F671" s="146"/>
      <c r="G671" s="146"/>
      <c r="H671" s="146"/>
      <c r="I671" s="146"/>
      <c r="J671" s="146"/>
      <c r="K671" s="146"/>
      <c r="L671" s="146"/>
      <c r="M671" s="146"/>
      <c r="N671" s="146"/>
      <c r="O671" s="146"/>
      <c r="P671" s="146"/>
      <c r="Q671" s="146"/>
      <c r="R671" s="146"/>
      <c r="S671" s="146"/>
      <c r="T671" s="146"/>
      <c r="U671" s="146"/>
      <c r="V671" s="146"/>
      <c r="W671" s="146"/>
      <c r="X671" s="146"/>
      <c r="Y671" s="146"/>
      <c r="Z671" s="146"/>
      <c r="AA671" s="146"/>
      <c r="AB671" s="146"/>
      <c r="AC671" s="146"/>
    </row>
    <row r="672">
      <c r="A672" s="146"/>
      <c r="B672" s="146"/>
      <c r="C672" s="146"/>
      <c r="D672" s="146"/>
      <c r="E672" s="146"/>
      <c r="F672" s="146"/>
      <c r="G672" s="146"/>
      <c r="H672" s="146"/>
      <c r="I672" s="146"/>
      <c r="J672" s="146"/>
      <c r="K672" s="146"/>
      <c r="L672" s="146"/>
      <c r="M672" s="146"/>
      <c r="N672" s="146"/>
      <c r="O672" s="146"/>
      <c r="P672" s="146"/>
      <c r="Q672" s="146"/>
      <c r="R672" s="146"/>
      <c r="S672" s="146"/>
      <c r="T672" s="146"/>
      <c r="U672" s="146"/>
      <c r="V672" s="146"/>
      <c r="W672" s="146"/>
      <c r="X672" s="146"/>
      <c r="Y672" s="146"/>
      <c r="Z672" s="146"/>
      <c r="AA672" s="146"/>
      <c r="AB672" s="146"/>
      <c r="AC672" s="146"/>
    </row>
    <row r="673">
      <c r="A673" s="146"/>
      <c r="B673" s="146"/>
      <c r="C673" s="146"/>
      <c r="D673" s="146"/>
      <c r="E673" s="146"/>
      <c r="F673" s="146"/>
      <c r="G673" s="146"/>
      <c r="H673" s="146"/>
      <c r="I673" s="146"/>
      <c r="J673" s="146"/>
      <c r="K673" s="146"/>
      <c r="L673" s="146"/>
      <c r="M673" s="146"/>
      <c r="N673" s="146"/>
      <c r="O673" s="146"/>
      <c r="P673" s="146"/>
      <c r="Q673" s="146"/>
      <c r="R673" s="146"/>
      <c r="S673" s="146"/>
      <c r="T673" s="146"/>
      <c r="U673" s="146"/>
      <c r="V673" s="146"/>
      <c r="W673" s="146"/>
      <c r="X673" s="146"/>
      <c r="Y673" s="146"/>
      <c r="Z673" s="146"/>
      <c r="AA673" s="146"/>
      <c r="AB673" s="146"/>
      <c r="AC673" s="146"/>
    </row>
    <row r="674">
      <c r="A674" s="146"/>
      <c r="B674" s="146"/>
      <c r="C674" s="146"/>
      <c r="D674" s="146"/>
      <c r="E674" s="146"/>
      <c r="F674" s="146"/>
      <c r="G674" s="146"/>
      <c r="H674" s="146"/>
      <c r="I674" s="146"/>
      <c r="J674" s="146"/>
      <c r="K674" s="146"/>
      <c r="L674" s="146"/>
      <c r="M674" s="146"/>
      <c r="N674" s="146"/>
      <c r="O674" s="146"/>
      <c r="P674" s="146"/>
      <c r="Q674" s="146"/>
      <c r="R674" s="146"/>
      <c r="S674" s="146"/>
      <c r="T674" s="146"/>
      <c r="U674" s="146"/>
      <c r="V674" s="146"/>
      <c r="W674" s="146"/>
      <c r="X674" s="146"/>
      <c r="Y674" s="146"/>
      <c r="Z674" s="146"/>
      <c r="AA674" s="146"/>
      <c r="AB674" s="146"/>
      <c r="AC674" s="146"/>
    </row>
    <row r="675">
      <c r="A675" s="146"/>
      <c r="B675" s="146"/>
      <c r="C675" s="146"/>
      <c r="D675" s="146"/>
      <c r="E675" s="146"/>
      <c r="F675" s="146"/>
      <c r="G675" s="146"/>
      <c r="H675" s="146"/>
      <c r="I675" s="146"/>
      <c r="J675" s="146"/>
      <c r="K675" s="146"/>
      <c r="L675" s="146"/>
      <c r="M675" s="146"/>
      <c r="N675" s="146"/>
      <c r="O675" s="146"/>
      <c r="P675" s="146"/>
      <c r="Q675" s="146"/>
      <c r="R675" s="146"/>
      <c r="S675" s="146"/>
      <c r="T675" s="146"/>
      <c r="U675" s="146"/>
      <c r="V675" s="146"/>
      <c r="W675" s="146"/>
      <c r="X675" s="146"/>
      <c r="Y675" s="146"/>
      <c r="Z675" s="146"/>
      <c r="AA675" s="146"/>
      <c r="AB675" s="146"/>
      <c r="AC675" s="146"/>
    </row>
    <row r="676">
      <c r="A676" s="146"/>
      <c r="B676" s="146"/>
      <c r="C676" s="146"/>
      <c r="D676" s="146"/>
      <c r="E676" s="146"/>
      <c r="F676" s="146"/>
      <c r="G676" s="146"/>
      <c r="H676" s="146"/>
      <c r="I676" s="146"/>
      <c r="J676" s="146"/>
      <c r="K676" s="146"/>
      <c r="L676" s="146"/>
      <c r="M676" s="146"/>
      <c r="N676" s="146"/>
      <c r="O676" s="146"/>
      <c r="P676" s="146"/>
      <c r="Q676" s="146"/>
      <c r="R676" s="146"/>
      <c r="S676" s="146"/>
      <c r="T676" s="146"/>
      <c r="U676" s="146"/>
      <c r="V676" s="146"/>
      <c r="W676" s="146"/>
      <c r="X676" s="146"/>
      <c r="Y676" s="146"/>
      <c r="Z676" s="146"/>
      <c r="AA676" s="146"/>
      <c r="AB676" s="146"/>
      <c r="AC676" s="146"/>
    </row>
    <row r="677">
      <c r="A677" s="146"/>
      <c r="B677" s="146"/>
      <c r="C677" s="146"/>
      <c r="D677" s="146"/>
      <c r="E677" s="146"/>
      <c r="F677" s="146"/>
      <c r="G677" s="146"/>
      <c r="H677" s="146"/>
      <c r="I677" s="146"/>
      <c r="J677" s="146"/>
      <c r="K677" s="146"/>
      <c r="L677" s="146"/>
      <c r="M677" s="146"/>
      <c r="N677" s="146"/>
      <c r="O677" s="146"/>
      <c r="P677" s="146"/>
      <c r="Q677" s="146"/>
      <c r="R677" s="146"/>
      <c r="S677" s="146"/>
      <c r="T677" s="146"/>
      <c r="U677" s="146"/>
      <c r="V677" s="146"/>
      <c r="W677" s="146"/>
      <c r="X677" s="146"/>
      <c r="Y677" s="146"/>
      <c r="Z677" s="146"/>
      <c r="AA677" s="146"/>
      <c r="AB677" s="146"/>
      <c r="AC677" s="146"/>
    </row>
    <row r="678">
      <c r="A678" s="146"/>
      <c r="B678" s="146"/>
      <c r="C678" s="146"/>
      <c r="D678" s="146"/>
      <c r="E678" s="146"/>
      <c r="F678" s="146"/>
      <c r="G678" s="146"/>
      <c r="H678" s="146"/>
      <c r="I678" s="146"/>
      <c r="J678" s="146"/>
      <c r="K678" s="146"/>
      <c r="L678" s="146"/>
      <c r="M678" s="146"/>
      <c r="N678" s="146"/>
      <c r="O678" s="146"/>
      <c r="P678" s="146"/>
      <c r="Q678" s="146"/>
      <c r="R678" s="146"/>
      <c r="S678" s="146"/>
      <c r="T678" s="146"/>
      <c r="U678" s="146"/>
      <c r="V678" s="146"/>
      <c r="W678" s="146"/>
      <c r="X678" s="146"/>
      <c r="Y678" s="146"/>
      <c r="Z678" s="146"/>
      <c r="AA678" s="146"/>
      <c r="AB678" s="146"/>
      <c r="AC678" s="146"/>
    </row>
    <row r="679">
      <c r="A679" s="146"/>
      <c r="B679" s="146"/>
      <c r="C679" s="146"/>
      <c r="D679" s="146"/>
      <c r="E679" s="146"/>
      <c r="F679" s="146"/>
      <c r="G679" s="146"/>
      <c r="H679" s="146"/>
      <c r="I679" s="146"/>
      <c r="J679" s="146"/>
      <c r="K679" s="146"/>
      <c r="L679" s="146"/>
      <c r="M679" s="146"/>
      <c r="N679" s="146"/>
      <c r="O679" s="146"/>
      <c r="P679" s="146"/>
      <c r="Q679" s="146"/>
      <c r="R679" s="146"/>
      <c r="S679" s="146"/>
      <c r="T679" s="146"/>
      <c r="U679" s="146"/>
      <c r="V679" s="146"/>
      <c r="W679" s="146"/>
      <c r="X679" s="146"/>
      <c r="Y679" s="146"/>
      <c r="Z679" s="146"/>
      <c r="AA679" s="146"/>
      <c r="AB679" s="146"/>
      <c r="AC679" s="146"/>
    </row>
    <row r="680">
      <c r="A680" s="146"/>
      <c r="B680" s="146"/>
      <c r="C680" s="146"/>
      <c r="D680" s="146"/>
      <c r="E680" s="146"/>
      <c r="F680" s="146"/>
      <c r="G680" s="146"/>
      <c r="H680" s="146"/>
      <c r="I680" s="146"/>
      <c r="J680" s="146"/>
      <c r="K680" s="146"/>
      <c r="L680" s="146"/>
      <c r="M680" s="146"/>
      <c r="N680" s="146"/>
      <c r="O680" s="146"/>
      <c r="P680" s="146"/>
      <c r="Q680" s="146"/>
      <c r="R680" s="146"/>
      <c r="S680" s="146"/>
      <c r="T680" s="146"/>
      <c r="U680" s="146"/>
      <c r="V680" s="146"/>
      <c r="W680" s="146"/>
      <c r="X680" s="146"/>
      <c r="Y680" s="146"/>
      <c r="Z680" s="146"/>
      <c r="AA680" s="146"/>
      <c r="AB680" s="146"/>
      <c r="AC680" s="146"/>
    </row>
    <row r="681">
      <c r="A681" s="146"/>
      <c r="B681" s="146"/>
      <c r="C681" s="146"/>
      <c r="D681" s="146"/>
      <c r="E681" s="146"/>
      <c r="F681" s="146"/>
      <c r="G681" s="146"/>
      <c r="H681" s="146"/>
      <c r="I681" s="146"/>
      <c r="J681" s="146"/>
      <c r="K681" s="146"/>
      <c r="L681" s="146"/>
      <c r="M681" s="146"/>
      <c r="N681" s="146"/>
      <c r="O681" s="146"/>
      <c r="P681" s="146"/>
      <c r="Q681" s="146"/>
      <c r="R681" s="146"/>
      <c r="S681" s="146"/>
      <c r="T681" s="146"/>
      <c r="U681" s="146"/>
      <c r="V681" s="146"/>
      <c r="W681" s="146"/>
      <c r="X681" s="146"/>
      <c r="Y681" s="146"/>
      <c r="Z681" s="146"/>
      <c r="AA681" s="146"/>
      <c r="AB681" s="146"/>
      <c r="AC681" s="146"/>
    </row>
    <row r="682">
      <c r="A682" s="146"/>
      <c r="B682" s="146"/>
      <c r="C682" s="146"/>
      <c r="D682" s="146"/>
      <c r="E682" s="146"/>
      <c r="F682" s="146"/>
      <c r="G682" s="146"/>
      <c r="H682" s="146"/>
      <c r="I682" s="146"/>
      <c r="J682" s="146"/>
      <c r="K682" s="146"/>
      <c r="L682" s="146"/>
      <c r="M682" s="146"/>
      <c r="N682" s="146"/>
      <c r="O682" s="146"/>
      <c r="P682" s="146"/>
      <c r="Q682" s="146"/>
      <c r="R682" s="146"/>
      <c r="S682" s="146"/>
      <c r="T682" s="146"/>
      <c r="U682" s="146"/>
      <c r="V682" s="146"/>
      <c r="W682" s="146"/>
      <c r="X682" s="146"/>
      <c r="Y682" s="146"/>
      <c r="Z682" s="146"/>
      <c r="AA682" s="146"/>
      <c r="AB682" s="146"/>
      <c r="AC682" s="146"/>
    </row>
    <row r="683">
      <c r="A683" s="146"/>
      <c r="B683" s="146"/>
      <c r="C683" s="146"/>
      <c r="D683" s="146"/>
      <c r="E683" s="146"/>
      <c r="F683" s="146"/>
      <c r="G683" s="146"/>
      <c r="H683" s="146"/>
      <c r="I683" s="146"/>
      <c r="J683" s="146"/>
      <c r="K683" s="146"/>
      <c r="L683" s="146"/>
      <c r="M683" s="146"/>
      <c r="N683" s="146"/>
      <c r="O683" s="146"/>
      <c r="P683" s="146"/>
      <c r="Q683" s="146"/>
      <c r="R683" s="146"/>
      <c r="S683" s="146"/>
      <c r="T683" s="146"/>
      <c r="U683" s="146"/>
      <c r="V683" s="146"/>
      <c r="W683" s="146"/>
      <c r="X683" s="146"/>
      <c r="Y683" s="146"/>
      <c r="Z683" s="146"/>
      <c r="AA683" s="146"/>
      <c r="AB683" s="146"/>
      <c r="AC683" s="146"/>
    </row>
    <row r="684">
      <c r="A684" s="146"/>
      <c r="B684" s="146"/>
      <c r="C684" s="146"/>
      <c r="D684" s="146"/>
      <c r="E684" s="146"/>
      <c r="F684" s="146"/>
      <c r="G684" s="146"/>
      <c r="H684" s="146"/>
      <c r="I684" s="146"/>
      <c r="J684" s="146"/>
      <c r="K684" s="146"/>
      <c r="L684" s="146"/>
      <c r="M684" s="146"/>
      <c r="N684" s="146"/>
      <c r="O684" s="146"/>
      <c r="P684" s="146"/>
      <c r="Q684" s="146"/>
      <c r="R684" s="146"/>
      <c r="S684" s="146"/>
      <c r="T684" s="146"/>
      <c r="U684" s="146"/>
      <c r="V684" s="146"/>
      <c r="W684" s="146"/>
      <c r="X684" s="146"/>
      <c r="Y684" s="146"/>
      <c r="Z684" s="146"/>
      <c r="AA684" s="146"/>
      <c r="AB684" s="146"/>
      <c r="AC684" s="146"/>
    </row>
    <row r="685">
      <c r="A685" s="146"/>
      <c r="B685" s="146"/>
      <c r="C685" s="146"/>
      <c r="D685" s="146"/>
      <c r="E685" s="146"/>
      <c r="F685" s="146"/>
      <c r="G685" s="146"/>
      <c r="H685" s="146"/>
      <c r="I685" s="146"/>
      <c r="J685" s="146"/>
      <c r="K685" s="146"/>
      <c r="L685" s="146"/>
      <c r="M685" s="146"/>
      <c r="N685" s="146"/>
      <c r="O685" s="146"/>
      <c r="P685" s="146"/>
      <c r="Q685" s="146"/>
      <c r="R685" s="146"/>
      <c r="S685" s="146"/>
      <c r="T685" s="146"/>
      <c r="U685" s="146"/>
      <c r="V685" s="146"/>
      <c r="W685" s="146"/>
      <c r="X685" s="146"/>
      <c r="Y685" s="146"/>
      <c r="Z685" s="146"/>
      <c r="AA685" s="146"/>
      <c r="AB685" s="146"/>
      <c r="AC685" s="146"/>
    </row>
    <row r="686">
      <c r="A686" s="146"/>
      <c r="B686" s="146"/>
      <c r="C686" s="146"/>
      <c r="D686" s="146"/>
      <c r="E686" s="146"/>
      <c r="F686" s="146"/>
      <c r="G686" s="146"/>
      <c r="H686" s="146"/>
      <c r="I686" s="146"/>
      <c r="J686" s="146"/>
      <c r="K686" s="146"/>
      <c r="L686" s="146"/>
      <c r="M686" s="146"/>
      <c r="N686" s="146"/>
      <c r="O686" s="146"/>
      <c r="P686" s="146"/>
      <c r="Q686" s="146"/>
      <c r="R686" s="146"/>
      <c r="S686" s="146"/>
      <c r="T686" s="146"/>
      <c r="U686" s="146"/>
      <c r="V686" s="146"/>
      <c r="W686" s="146"/>
      <c r="X686" s="146"/>
      <c r="Y686" s="146"/>
      <c r="Z686" s="146"/>
      <c r="AA686" s="146"/>
      <c r="AB686" s="146"/>
      <c r="AC686" s="146"/>
    </row>
    <row r="687">
      <c r="A687" s="146"/>
      <c r="B687" s="146"/>
      <c r="C687" s="146"/>
      <c r="D687" s="146"/>
      <c r="E687" s="146"/>
      <c r="F687" s="146"/>
      <c r="G687" s="146"/>
      <c r="H687" s="146"/>
      <c r="I687" s="146"/>
      <c r="J687" s="146"/>
      <c r="K687" s="146"/>
      <c r="L687" s="146"/>
      <c r="M687" s="146"/>
      <c r="N687" s="146"/>
      <c r="O687" s="146"/>
      <c r="P687" s="146"/>
      <c r="Q687" s="146"/>
      <c r="R687" s="146"/>
      <c r="S687" s="146"/>
      <c r="T687" s="146"/>
      <c r="U687" s="146"/>
      <c r="V687" s="146"/>
      <c r="W687" s="146"/>
      <c r="X687" s="146"/>
      <c r="Y687" s="146"/>
      <c r="Z687" s="146"/>
      <c r="AA687" s="146"/>
      <c r="AB687" s="146"/>
      <c r="AC687" s="146"/>
    </row>
    <row r="688">
      <c r="A688" s="146"/>
      <c r="B688" s="146"/>
      <c r="C688" s="146"/>
      <c r="D688" s="146"/>
      <c r="E688" s="146"/>
      <c r="F688" s="146"/>
      <c r="G688" s="146"/>
      <c r="H688" s="146"/>
      <c r="I688" s="146"/>
      <c r="J688" s="146"/>
      <c r="K688" s="146"/>
      <c r="L688" s="146"/>
      <c r="M688" s="146"/>
      <c r="N688" s="146"/>
      <c r="O688" s="146"/>
      <c r="P688" s="146"/>
      <c r="Q688" s="146"/>
      <c r="R688" s="146"/>
      <c r="S688" s="146"/>
      <c r="T688" s="146"/>
      <c r="U688" s="146"/>
      <c r="V688" s="146"/>
      <c r="W688" s="146"/>
      <c r="X688" s="146"/>
      <c r="Y688" s="146"/>
      <c r="Z688" s="146"/>
      <c r="AA688" s="146"/>
      <c r="AB688" s="146"/>
      <c r="AC688" s="146"/>
    </row>
    <row r="689">
      <c r="A689" s="146"/>
      <c r="B689" s="146"/>
      <c r="C689" s="146"/>
      <c r="D689" s="146"/>
      <c r="E689" s="146"/>
      <c r="F689" s="146"/>
      <c r="G689" s="146"/>
      <c r="H689" s="146"/>
      <c r="I689" s="146"/>
      <c r="J689" s="146"/>
      <c r="K689" s="146"/>
      <c r="L689" s="146"/>
      <c r="M689" s="146"/>
      <c r="N689" s="146"/>
      <c r="O689" s="146"/>
      <c r="P689" s="146"/>
      <c r="Q689" s="146"/>
      <c r="R689" s="146"/>
      <c r="S689" s="146"/>
      <c r="T689" s="146"/>
      <c r="U689" s="146"/>
      <c r="V689" s="146"/>
      <c r="W689" s="146"/>
      <c r="X689" s="146"/>
      <c r="Y689" s="146"/>
      <c r="Z689" s="146"/>
      <c r="AA689" s="146"/>
      <c r="AB689" s="146"/>
      <c r="AC689" s="146"/>
    </row>
    <row r="690">
      <c r="A690" s="146"/>
      <c r="B690" s="146"/>
      <c r="C690" s="146"/>
      <c r="D690" s="146"/>
      <c r="E690" s="146"/>
      <c r="F690" s="146"/>
      <c r="G690" s="146"/>
      <c r="H690" s="146"/>
      <c r="I690" s="146"/>
      <c r="J690" s="146"/>
      <c r="K690" s="146"/>
      <c r="L690" s="146"/>
      <c r="M690" s="146"/>
      <c r="N690" s="146"/>
      <c r="O690" s="146"/>
      <c r="P690" s="146"/>
      <c r="Q690" s="146"/>
      <c r="R690" s="146"/>
      <c r="S690" s="146"/>
      <c r="T690" s="146"/>
      <c r="U690" s="146"/>
      <c r="V690" s="146"/>
      <c r="W690" s="146"/>
      <c r="X690" s="146"/>
      <c r="Y690" s="146"/>
      <c r="Z690" s="146"/>
      <c r="AA690" s="146"/>
      <c r="AB690" s="146"/>
      <c r="AC690" s="146"/>
    </row>
    <row r="691">
      <c r="A691" s="146"/>
      <c r="B691" s="146"/>
      <c r="C691" s="146"/>
      <c r="D691" s="146"/>
      <c r="E691" s="146"/>
      <c r="F691" s="146"/>
      <c r="G691" s="146"/>
      <c r="H691" s="146"/>
      <c r="I691" s="146"/>
      <c r="J691" s="146"/>
      <c r="K691" s="146"/>
      <c r="L691" s="146"/>
      <c r="M691" s="146"/>
      <c r="N691" s="146"/>
      <c r="O691" s="146"/>
      <c r="P691" s="146"/>
      <c r="Q691" s="146"/>
      <c r="R691" s="146"/>
      <c r="S691" s="146"/>
      <c r="T691" s="146"/>
      <c r="U691" s="146"/>
      <c r="V691" s="146"/>
      <c r="W691" s="146"/>
      <c r="X691" s="146"/>
      <c r="Y691" s="146"/>
      <c r="Z691" s="146"/>
      <c r="AA691" s="146"/>
      <c r="AB691" s="146"/>
      <c r="AC691" s="146"/>
    </row>
    <row r="692">
      <c r="A692" s="146"/>
      <c r="B692" s="146"/>
      <c r="C692" s="146"/>
      <c r="D692" s="146"/>
      <c r="E692" s="146"/>
      <c r="F692" s="146"/>
      <c r="G692" s="146"/>
      <c r="H692" s="146"/>
      <c r="I692" s="146"/>
      <c r="J692" s="146"/>
      <c r="K692" s="146"/>
      <c r="L692" s="146"/>
      <c r="M692" s="146"/>
      <c r="N692" s="146"/>
      <c r="O692" s="146"/>
      <c r="P692" s="146"/>
      <c r="Q692" s="146"/>
      <c r="R692" s="146"/>
      <c r="S692" s="146"/>
      <c r="T692" s="146"/>
      <c r="U692" s="146"/>
      <c r="V692" s="146"/>
      <c r="W692" s="146"/>
      <c r="X692" s="146"/>
      <c r="Y692" s="146"/>
      <c r="Z692" s="146"/>
      <c r="AA692" s="146"/>
      <c r="AB692" s="146"/>
      <c r="AC692" s="146"/>
    </row>
    <row r="693">
      <c r="A693" s="146"/>
      <c r="B693" s="146"/>
      <c r="C693" s="146"/>
      <c r="D693" s="146"/>
      <c r="E693" s="146"/>
      <c r="F693" s="146"/>
      <c r="G693" s="146"/>
      <c r="H693" s="146"/>
      <c r="I693" s="146"/>
      <c r="J693" s="146"/>
      <c r="K693" s="146"/>
      <c r="L693" s="146"/>
      <c r="M693" s="146"/>
      <c r="N693" s="146"/>
      <c r="O693" s="146"/>
      <c r="P693" s="146"/>
      <c r="Q693" s="146"/>
      <c r="R693" s="146"/>
      <c r="S693" s="146"/>
      <c r="T693" s="146"/>
      <c r="U693" s="146"/>
      <c r="V693" s="146"/>
      <c r="W693" s="146"/>
      <c r="X693" s="146"/>
      <c r="Y693" s="146"/>
      <c r="Z693" s="146"/>
      <c r="AA693" s="146"/>
      <c r="AB693" s="146"/>
      <c r="AC693" s="146"/>
    </row>
    <row r="694">
      <c r="A694" s="146"/>
      <c r="B694" s="146"/>
      <c r="C694" s="146"/>
      <c r="D694" s="146"/>
      <c r="E694" s="146"/>
      <c r="F694" s="146"/>
      <c r="G694" s="146"/>
      <c r="H694" s="146"/>
      <c r="I694" s="146"/>
      <c r="J694" s="146"/>
      <c r="K694" s="146"/>
      <c r="L694" s="146"/>
      <c r="M694" s="146"/>
      <c r="N694" s="146"/>
      <c r="O694" s="146"/>
      <c r="P694" s="146"/>
      <c r="Q694" s="146"/>
      <c r="R694" s="146"/>
      <c r="S694" s="146"/>
      <c r="T694" s="146"/>
      <c r="U694" s="146"/>
      <c r="V694" s="146"/>
      <c r="W694" s="146"/>
      <c r="X694" s="146"/>
      <c r="Y694" s="146"/>
      <c r="Z694" s="146"/>
      <c r="AA694" s="146"/>
      <c r="AB694" s="146"/>
      <c r="AC694" s="146"/>
    </row>
    <row r="695">
      <c r="A695" s="146"/>
      <c r="B695" s="146"/>
      <c r="C695" s="146"/>
      <c r="D695" s="146"/>
      <c r="E695" s="146"/>
      <c r="F695" s="146"/>
      <c r="G695" s="146"/>
      <c r="H695" s="146"/>
      <c r="I695" s="146"/>
      <c r="J695" s="146"/>
      <c r="K695" s="146"/>
      <c r="L695" s="146"/>
      <c r="M695" s="146"/>
      <c r="N695" s="146"/>
      <c r="O695" s="146"/>
      <c r="P695" s="146"/>
      <c r="Q695" s="146"/>
      <c r="R695" s="146"/>
      <c r="S695" s="146"/>
      <c r="T695" s="146"/>
      <c r="U695" s="146"/>
      <c r="V695" s="146"/>
      <c r="W695" s="146"/>
      <c r="X695" s="146"/>
      <c r="Y695" s="146"/>
      <c r="Z695" s="146"/>
      <c r="AA695" s="146"/>
      <c r="AB695" s="146"/>
      <c r="AC695" s="146"/>
    </row>
    <row r="696">
      <c r="A696" s="146"/>
      <c r="B696" s="146"/>
      <c r="C696" s="146"/>
      <c r="D696" s="146"/>
      <c r="E696" s="146"/>
      <c r="F696" s="146"/>
      <c r="G696" s="146"/>
      <c r="H696" s="146"/>
      <c r="I696" s="146"/>
      <c r="J696" s="146"/>
      <c r="K696" s="146"/>
      <c r="L696" s="146"/>
      <c r="M696" s="146"/>
      <c r="N696" s="146"/>
      <c r="O696" s="146"/>
      <c r="P696" s="146"/>
      <c r="Q696" s="146"/>
      <c r="R696" s="146"/>
      <c r="S696" s="146"/>
      <c r="T696" s="146"/>
      <c r="U696" s="146"/>
      <c r="V696" s="146"/>
      <c r="W696" s="146"/>
      <c r="X696" s="146"/>
      <c r="Y696" s="146"/>
      <c r="Z696" s="146"/>
      <c r="AA696" s="146"/>
      <c r="AB696" s="146"/>
      <c r="AC696" s="146"/>
    </row>
    <row r="697">
      <c r="A697" s="146"/>
      <c r="B697" s="146"/>
      <c r="C697" s="146"/>
      <c r="D697" s="146"/>
      <c r="E697" s="146"/>
      <c r="F697" s="146"/>
      <c r="G697" s="146"/>
      <c r="H697" s="146"/>
      <c r="I697" s="146"/>
      <c r="J697" s="146"/>
      <c r="K697" s="146"/>
      <c r="L697" s="146"/>
      <c r="M697" s="146"/>
      <c r="N697" s="146"/>
      <c r="O697" s="146"/>
      <c r="P697" s="146"/>
      <c r="Q697" s="146"/>
      <c r="R697" s="146"/>
      <c r="S697" s="146"/>
      <c r="T697" s="146"/>
      <c r="U697" s="146"/>
      <c r="V697" s="146"/>
      <c r="W697" s="146"/>
      <c r="X697" s="146"/>
      <c r="Y697" s="146"/>
      <c r="Z697" s="146"/>
      <c r="AA697" s="146"/>
      <c r="AB697" s="146"/>
      <c r="AC697" s="146"/>
    </row>
    <row r="698">
      <c r="A698" s="146"/>
      <c r="B698" s="146"/>
      <c r="C698" s="146"/>
      <c r="D698" s="146"/>
      <c r="E698" s="146"/>
      <c r="F698" s="146"/>
      <c r="G698" s="146"/>
      <c r="H698" s="146"/>
      <c r="I698" s="146"/>
      <c r="J698" s="146"/>
      <c r="K698" s="146"/>
      <c r="L698" s="146"/>
      <c r="M698" s="146"/>
      <c r="N698" s="146"/>
      <c r="O698" s="146"/>
      <c r="P698" s="146"/>
      <c r="Q698" s="146"/>
      <c r="R698" s="146"/>
      <c r="S698" s="146"/>
      <c r="T698" s="146"/>
      <c r="U698" s="146"/>
      <c r="V698" s="146"/>
      <c r="W698" s="146"/>
      <c r="X698" s="146"/>
      <c r="Y698" s="146"/>
      <c r="Z698" s="146"/>
      <c r="AA698" s="146"/>
      <c r="AB698" s="146"/>
      <c r="AC698" s="146"/>
    </row>
    <row r="699">
      <c r="A699" s="146"/>
      <c r="B699" s="146"/>
      <c r="C699" s="146"/>
      <c r="D699" s="146"/>
      <c r="E699" s="146"/>
      <c r="F699" s="146"/>
      <c r="G699" s="146"/>
      <c r="H699" s="146"/>
      <c r="I699" s="146"/>
      <c r="J699" s="146"/>
      <c r="K699" s="146"/>
      <c r="L699" s="146"/>
      <c r="M699" s="146"/>
      <c r="N699" s="146"/>
      <c r="O699" s="146"/>
      <c r="P699" s="146"/>
      <c r="Q699" s="146"/>
      <c r="R699" s="146"/>
      <c r="S699" s="146"/>
      <c r="T699" s="146"/>
      <c r="U699" s="146"/>
      <c r="V699" s="146"/>
      <c r="W699" s="146"/>
      <c r="X699" s="146"/>
      <c r="Y699" s="146"/>
      <c r="Z699" s="146"/>
      <c r="AA699" s="146"/>
      <c r="AB699" s="146"/>
      <c r="AC699" s="146"/>
    </row>
    <row r="700">
      <c r="A700" s="146"/>
      <c r="B700" s="146"/>
      <c r="C700" s="146"/>
      <c r="D700" s="146"/>
      <c r="E700" s="146"/>
      <c r="F700" s="146"/>
      <c r="G700" s="146"/>
      <c r="H700" s="146"/>
      <c r="I700" s="146"/>
      <c r="J700" s="146"/>
      <c r="K700" s="146"/>
      <c r="L700" s="146"/>
      <c r="M700" s="146"/>
      <c r="N700" s="146"/>
      <c r="O700" s="146"/>
      <c r="P700" s="146"/>
      <c r="Q700" s="146"/>
      <c r="R700" s="146"/>
      <c r="S700" s="146"/>
      <c r="T700" s="146"/>
      <c r="U700" s="146"/>
      <c r="V700" s="146"/>
      <c r="W700" s="146"/>
      <c r="X700" s="146"/>
      <c r="Y700" s="146"/>
      <c r="Z700" s="146"/>
      <c r="AA700" s="146"/>
      <c r="AB700" s="146"/>
      <c r="AC700" s="146"/>
    </row>
    <row r="701">
      <c r="A701" s="146"/>
      <c r="B701" s="146"/>
      <c r="C701" s="146"/>
      <c r="D701" s="146"/>
      <c r="E701" s="146"/>
      <c r="F701" s="146"/>
      <c r="G701" s="146"/>
      <c r="H701" s="146"/>
      <c r="I701" s="146"/>
      <c r="J701" s="146"/>
      <c r="K701" s="146"/>
      <c r="L701" s="146"/>
      <c r="M701" s="146"/>
      <c r="N701" s="146"/>
      <c r="O701" s="146"/>
      <c r="P701" s="146"/>
      <c r="Q701" s="146"/>
      <c r="R701" s="146"/>
      <c r="S701" s="146"/>
      <c r="T701" s="146"/>
      <c r="U701" s="146"/>
      <c r="V701" s="146"/>
      <c r="W701" s="146"/>
      <c r="X701" s="146"/>
      <c r="Y701" s="146"/>
      <c r="Z701" s="146"/>
      <c r="AA701" s="146"/>
      <c r="AB701" s="146"/>
      <c r="AC701" s="146"/>
    </row>
    <row r="702">
      <c r="A702" s="146"/>
      <c r="B702" s="146"/>
      <c r="C702" s="146"/>
      <c r="D702" s="146"/>
      <c r="E702" s="146"/>
      <c r="F702" s="146"/>
      <c r="G702" s="146"/>
      <c r="H702" s="146"/>
      <c r="I702" s="146"/>
      <c r="J702" s="146"/>
      <c r="K702" s="146"/>
      <c r="L702" s="146"/>
      <c r="M702" s="146"/>
      <c r="N702" s="146"/>
      <c r="O702" s="146"/>
      <c r="P702" s="146"/>
      <c r="Q702" s="146"/>
      <c r="R702" s="146"/>
      <c r="S702" s="146"/>
      <c r="T702" s="146"/>
      <c r="U702" s="146"/>
      <c r="V702" s="146"/>
      <c r="W702" s="146"/>
      <c r="X702" s="146"/>
      <c r="Y702" s="146"/>
      <c r="Z702" s="146"/>
      <c r="AA702" s="146"/>
      <c r="AB702" s="146"/>
      <c r="AC702" s="146"/>
    </row>
    <row r="703">
      <c r="A703" s="146"/>
      <c r="B703" s="146"/>
      <c r="C703" s="146"/>
      <c r="D703" s="146"/>
      <c r="E703" s="146"/>
      <c r="F703" s="146"/>
      <c r="G703" s="146"/>
      <c r="H703" s="146"/>
      <c r="I703" s="146"/>
      <c r="J703" s="146"/>
      <c r="K703" s="146"/>
      <c r="L703" s="146"/>
      <c r="M703" s="146"/>
      <c r="N703" s="146"/>
      <c r="O703" s="146"/>
      <c r="P703" s="146"/>
      <c r="Q703" s="146"/>
      <c r="R703" s="146"/>
      <c r="S703" s="146"/>
      <c r="T703" s="146"/>
      <c r="U703" s="146"/>
      <c r="V703" s="146"/>
      <c r="W703" s="146"/>
      <c r="X703" s="146"/>
      <c r="Y703" s="146"/>
      <c r="Z703" s="146"/>
      <c r="AA703" s="146"/>
      <c r="AB703" s="146"/>
      <c r="AC703" s="146"/>
    </row>
    <row r="704">
      <c r="A704" s="146"/>
      <c r="B704" s="146"/>
      <c r="C704" s="146"/>
      <c r="D704" s="146"/>
      <c r="E704" s="146"/>
      <c r="F704" s="146"/>
      <c r="G704" s="146"/>
      <c r="H704" s="146"/>
      <c r="I704" s="146"/>
      <c r="J704" s="146"/>
      <c r="K704" s="146"/>
      <c r="L704" s="146"/>
      <c r="M704" s="146"/>
      <c r="N704" s="146"/>
      <c r="O704" s="146"/>
      <c r="P704" s="146"/>
      <c r="Q704" s="146"/>
      <c r="R704" s="146"/>
      <c r="S704" s="146"/>
      <c r="T704" s="146"/>
      <c r="U704" s="146"/>
      <c r="V704" s="146"/>
      <c r="W704" s="146"/>
      <c r="X704" s="146"/>
      <c r="Y704" s="146"/>
      <c r="Z704" s="146"/>
      <c r="AA704" s="146"/>
      <c r="AB704" s="146"/>
      <c r="AC704" s="146"/>
    </row>
    <row r="705">
      <c r="A705" s="146"/>
      <c r="B705" s="146"/>
      <c r="C705" s="146"/>
      <c r="D705" s="146"/>
      <c r="E705" s="146"/>
      <c r="F705" s="146"/>
      <c r="G705" s="146"/>
      <c r="H705" s="146"/>
      <c r="I705" s="146"/>
      <c r="J705" s="146"/>
      <c r="K705" s="146"/>
      <c r="L705" s="146"/>
      <c r="M705" s="146"/>
      <c r="N705" s="146"/>
      <c r="O705" s="146"/>
      <c r="P705" s="146"/>
      <c r="Q705" s="146"/>
      <c r="R705" s="146"/>
      <c r="S705" s="146"/>
      <c r="T705" s="146"/>
      <c r="U705" s="146"/>
      <c r="V705" s="146"/>
      <c r="W705" s="146"/>
      <c r="X705" s="146"/>
      <c r="Y705" s="146"/>
      <c r="Z705" s="146"/>
      <c r="AA705" s="146"/>
      <c r="AB705" s="146"/>
      <c r="AC705" s="146"/>
    </row>
    <row r="706">
      <c r="A706" s="146"/>
      <c r="B706" s="146"/>
      <c r="C706" s="146"/>
      <c r="D706" s="146"/>
      <c r="E706" s="146"/>
      <c r="F706" s="146"/>
      <c r="G706" s="146"/>
      <c r="H706" s="146"/>
      <c r="I706" s="146"/>
      <c r="J706" s="146"/>
      <c r="K706" s="146"/>
      <c r="L706" s="146"/>
      <c r="M706" s="146"/>
      <c r="N706" s="146"/>
      <c r="O706" s="146"/>
      <c r="P706" s="146"/>
      <c r="Q706" s="146"/>
      <c r="R706" s="146"/>
      <c r="S706" s="146"/>
      <c r="T706" s="146"/>
      <c r="U706" s="146"/>
      <c r="V706" s="146"/>
      <c r="W706" s="146"/>
      <c r="X706" s="146"/>
      <c r="Y706" s="146"/>
      <c r="Z706" s="146"/>
      <c r="AA706" s="146"/>
      <c r="AB706" s="146"/>
      <c r="AC706" s="146"/>
    </row>
    <row r="707">
      <c r="A707" s="146"/>
      <c r="B707" s="146"/>
      <c r="C707" s="146"/>
      <c r="D707" s="146"/>
      <c r="E707" s="146"/>
      <c r="F707" s="146"/>
      <c r="G707" s="146"/>
      <c r="H707" s="146"/>
      <c r="I707" s="146"/>
      <c r="J707" s="146"/>
      <c r="K707" s="146"/>
      <c r="L707" s="146"/>
      <c r="M707" s="146"/>
      <c r="N707" s="146"/>
      <c r="O707" s="146"/>
      <c r="P707" s="146"/>
      <c r="Q707" s="146"/>
      <c r="R707" s="146"/>
      <c r="S707" s="146"/>
      <c r="T707" s="146"/>
      <c r="U707" s="146"/>
      <c r="V707" s="146"/>
      <c r="W707" s="146"/>
      <c r="X707" s="146"/>
      <c r="Y707" s="146"/>
      <c r="Z707" s="146"/>
      <c r="AA707" s="146"/>
      <c r="AB707" s="146"/>
      <c r="AC707" s="146"/>
    </row>
    <row r="708">
      <c r="A708" s="146"/>
      <c r="B708" s="146"/>
      <c r="C708" s="146"/>
      <c r="D708" s="146"/>
      <c r="E708" s="146"/>
      <c r="F708" s="146"/>
      <c r="G708" s="146"/>
      <c r="H708" s="146"/>
      <c r="I708" s="146"/>
      <c r="J708" s="146"/>
      <c r="K708" s="146"/>
      <c r="L708" s="146"/>
      <c r="M708" s="146"/>
      <c r="N708" s="146"/>
      <c r="O708" s="146"/>
      <c r="P708" s="146"/>
      <c r="Q708" s="146"/>
      <c r="R708" s="146"/>
      <c r="S708" s="146"/>
      <c r="T708" s="146"/>
      <c r="U708" s="146"/>
      <c r="V708" s="146"/>
      <c r="W708" s="146"/>
      <c r="X708" s="146"/>
      <c r="Y708" s="146"/>
      <c r="Z708" s="146"/>
      <c r="AA708" s="146"/>
      <c r="AB708" s="146"/>
      <c r="AC708" s="146"/>
    </row>
    <row r="709">
      <c r="A709" s="146"/>
      <c r="B709" s="146"/>
      <c r="C709" s="146"/>
      <c r="D709" s="146"/>
      <c r="E709" s="146"/>
      <c r="F709" s="146"/>
      <c r="G709" s="146"/>
      <c r="H709" s="146"/>
      <c r="I709" s="146"/>
      <c r="J709" s="146"/>
      <c r="K709" s="146"/>
      <c r="L709" s="146"/>
      <c r="M709" s="146"/>
      <c r="N709" s="146"/>
      <c r="O709" s="146"/>
      <c r="P709" s="146"/>
      <c r="Q709" s="146"/>
      <c r="R709" s="146"/>
      <c r="S709" s="146"/>
      <c r="T709" s="146"/>
      <c r="U709" s="146"/>
      <c r="V709" s="146"/>
      <c r="W709" s="146"/>
      <c r="X709" s="146"/>
      <c r="Y709" s="146"/>
      <c r="Z709" s="146"/>
      <c r="AA709" s="146"/>
      <c r="AB709" s="146"/>
      <c r="AC709" s="146"/>
    </row>
    <row r="710">
      <c r="A710" s="146"/>
      <c r="B710" s="146"/>
      <c r="C710" s="146"/>
      <c r="D710" s="146"/>
      <c r="E710" s="146"/>
      <c r="F710" s="146"/>
      <c r="G710" s="146"/>
      <c r="H710" s="146"/>
      <c r="I710" s="146"/>
      <c r="J710" s="146"/>
      <c r="K710" s="146"/>
      <c r="L710" s="146"/>
      <c r="M710" s="146"/>
      <c r="N710" s="146"/>
      <c r="O710" s="146"/>
      <c r="P710" s="146"/>
      <c r="Q710" s="146"/>
      <c r="R710" s="146"/>
      <c r="S710" s="146"/>
      <c r="T710" s="146"/>
      <c r="U710" s="146"/>
      <c r="V710" s="146"/>
      <c r="W710" s="146"/>
      <c r="X710" s="146"/>
      <c r="Y710" s="146"/>
      <c r="Z710" s="146"/>
      <c r="AA710" s="146"/>
      <c r="AB710" s="146"/>
      <c r="AC710" s="146"/>
    </row>
    <row r="711">
      <c r="A711" s="146"/>
      <c r="B711" s="146"/>
      <c r="C711" s="146"/>
      <c r="D711" s="146"/>
      <c r="E711" s="146"/>
      <c r="F711" s="146"/>
      <c r="G711" s="146"/>
      <c r="H711" s="146"/>
      <c r="I711" s="146"/>
      <c r="J711" s="146"/>
      <c r="K711" s="146"/>
      <c r="L711" s="146"/>
      <c r="M711" s="146"/>
      <c r="N711" s="146"/>
      <c r="O711" s="146"/>
      <c r="P711" s="146"/>
      <c r="Q711" s="146"/>
      <c r="R711" s="146"/>
      <c r="S711" s="146"/>
      <c r="T711" s="146"/>
      <c r="U711" s="146"/>
      <c r="V711" s="146"/>
      <c r="W711" s="146"/>
      <c r="X711" s="146"/>
      <c r="Y711" s="146"/>
      <c r="Z711" s="146"/>
      <c r="AA711" s="146"/>
      <c r="AB711" s="146"/>
      <c r="AC711" s="146"/>
    </row>
    <row r="712">
      <c r="A712" s="146"/>
      <c r="B712" s="146"/>
      <c r="C712" s="146"/>
      <c r="D712" s="146"/>
      <c r="E712" s="146"/>
      <c r="F712" s="146"/>
      <c r="G712" s="146"/>
      <c r="H712" s="146"/>
      <c r="I712" s="146"/>
      <c r="J712" s="146"/>
      <c r="K712" s="146"/>
      <c r="L712" s="146"/>
      <c r="M712" s="146"/>
      <c r="N712" s="146"/>
      <c r="O712" s="146"/>
      <c r="P712" s="146"/>
      <c r="Q712" s="146"/>
      <c r="R712" s="146"/>
      <c r="S712" s="146"/>
      <c r="T712" s="146"/>
      <c r="U712" s="146"/>
      <c r="V712" s="146"/>
      <c r="W712" s="146"/>
      <c r="X712" s="146"/>
      <c r="Y712" s="146"/>
      <c r="Z712" s="146"/>
      <c r="AA712" s="146"/>
      <c r="AB712" s="146"/>
      <c r="AC712" s="146"/>
    </row>
    <row r="713">
      <c r="A713" s="146"/>
      <c r="B713" s="146"/>
      <c r="C713" s="146"/>
      <c r="D713" s="146"/>
      <c r="E713" s="146"/>
      <c r="F713" s="146"/>
      <c r="G713" s="146"/>
      <c r="H713" s="146"/>
      <c r="I713" s="146"/>
      <c r="J713" s="146"/>
      <c r="K713" s="146"/>
      <c r="L713" s="146"/>
      <c r="M713" s="146"/>
      <c r="N713" s="146"/>
      <c r="O713" s="146"/>
      <c r="P713" s="146"/>
      <c r="Q713" s="146"/>
      <c r="R713" s="146"/>
      <c r="S713" s="146"/>
      <c r="T713" s="146"/>
      <c r="U713" s="146"/>
      <c r="V713" s="146"/>
      <c r="W713" s="146"/>
      <c r="X713" s="146"/>
      <c r="Y713" s="146"/>
      <c r="Z713" s="146"/>
      <c r="AA713" s="146"/>
      <c r="AB713" s="146"/>
      <c r="AC713" s="146"/>
    </row>
    <row r="714">
      <c r="A714" s="146"/>
      <c r="B714" s="146"/>
      <c r="C714" s="146"/>
      <c r="D714" s="146"/>
      <c r="E714" s="146"/>
      <c r="F714" s="146"/>
      <c r="G714" s="146"/>
      <c r="H714" s="146"/>
      <c r="I714" s="146"/>
      <c r="J714" s="146"/>
      <c r="K714" s="146"/>
      <c r="L714" s="146"/>
      <c r="M714" s="146"/>
      <c r="N714" s="146"/>
      <c r="O714" s="146"/>
      <c r="P714" s="146"/>
      <c r="Q714" s="146"/>
      <c r="R714" s="146"/>
      <c r="S714" s="146"/>
      <c r="T714" s="146"/>
      <c r="U714" s="146"/>
      <c r="V714" s="146"/>
      <c r="W714" s="146"/>
      <c r="X714" s="146"/>
      <c r="Y714" s="146"/>
      <c r="Z714" s="146"/>
      <c r="AA714" s="146"/>
      <c r="AB714" s="146"/>
      <c r="AC714" s="146"/>
    </row>
    <row r="715">
      <c r="A715" s="146"/>
      <c r="B715" s="146"/>
      <c r="C715" s="146"/>
      <c r="D715" s="146"/>
      <c r="E715" s="146"/>
      <c r="F715" s="146"/>
      <c r="G715" s="146"/>
      <c r="H715" s="146"/>
      <c r="I715" s="146"/>
      <c r="J715" s="146"/>
      <c r="K715" s="146"/>
      <c r="L715" s="146"/>
      <c r="M715" s="146"/>
      <c r="N715" s="146"/>
      <c r="O715" s="146"/>
      <c r="P715" s="146"/>
      <c r="Q715" s="146"/>
      <c r="R715" s="146"/>
      <c r="S715" s="146"/>
      <c r="T715" s="146"/>
      <c r="U715" s="146"/>
      <c r="V715" s="146"/>
      <c r="W715" s="146"/>
      <c r="X715" s="146"/>
      <c r="Y715" s="146"/>
      <c r="Z715" s="146"/>
      <c r="AA715" s="146"/>
      <c r="AB715" s="146"/>
      <c r="AC715" s="146"/>
    </row>
    <row r="716">
      <c r="A716" s="146"/>
      <c r="B716" s="146"/>
      <c r="C716" s="146"/>
      <c r="D716" s="146"/>
      <c r="E716" s="146"/>
      <c r="F716" s="146"/>
      <c r="G716" s="146"/>
      <c r="H716" s="146"/>
      <c r="I716" s="146"/>
      <c r="J716" s="146"/>
      <c r="K716" s="146"/>
      <c r="L716" s="146"/>
      <c r="M716" s="146"/>
      <c r="N716" s="146"/>
      <c r="O716" s="146"/>
      <c r="P716" s="146"/>
      <c r="Q716" s="146"/>
      <c r="R716" s="146"/>
      <c r="S716" s="146"/>
      <c r="T716" s="146"/>
      <c r="U716" s="146"/>
      <c r="V716" s="146"/>
      <c r="W716" s="146"/>
      <c r="X716" s="146"/>
      <c r="Y716" s="146"/>
      <c r="Z716" s="146"/>
      <c r="AA716" s="146"/>
      <c r="AB716" s="146"/>
      <c r="AC716" s="146"/>
    </row>
    <row r="717">
      <c r="A717" s="146"/>
      <c r="B717" s="146"/>
      <c r="C717" s="146"/>
      <c r="D717" s="146"/>
      <c r="E717" s="146"/>
      <c r="F717" s="146"/>
      <c r="G717" s="146"/>
      <c r="H717" s="146"/>
      <c r="I717" s="146"/>
      <c r="J717" s="146"/>
      <c r="K717" s="146"/>
      <c r="L717" s="146"/>
      <c r="M717" s="146"/>
      <c r="N717" s="146"/>
      <c r="O717" s="146"/>
      <c r="P717" s="146"/>
      <c r="Q717" s="146"/>
      <c r="R717" s="146"/>
      <c r="S717" s="146"/>
      <c r="T717" s="146"/>
      <c r="U717" s="146"/>
      <c r="V717" s="146"/>
      <c r="W717" s="146"/>
      <c r="X717" s="146"/>
      <c r="Y717" s="146"/>
      <c r="Z717" s="146"/>
      <c r="AA717" s="146"/>
      <c r="AB717" s="146"/>
      <c r="AC717" s="146"/>
    </row>
    <row r="718">
      <c r="A718" s="146"/>
      <c r="B718" s="146"/>
      <c r="C718" s="146"/>
      <c r="D718" s="146"/>
      <c r="E718" s="146"/>
      <c r="F718" s="146"/>
      <c r="G718" s="146"/>
      <c r="H718" s="146"/>
      <c r="I718" s="146"/>
      <c r="J718" s="146"/>
      <c r="K718" s="146"/>
      <c r="L718" s="146"/>
      <c r="M718" s="146"/>
      <c r="N718" s="146"/>
      <c r="O718" s="146"/>
      <c r="P718" s="146"/>
      <c r="Q718" s="146"/>
      <c r="R718" s="146"/>
      <c r="S718" s="146"/>
      <c r="T718" s="146"/>
      <c r="U718" s="146"/>
      <c r="V718" s="146"/>
      <c r="W718" s="146"/>
      <c r="X718" s="146"/>
      <c r="Y718" s="146"/>
      <c r="Z718" s="146"/>
      <c r="AA718" s="146"/>
      <c r="AB718" s="146"/>
      <c r="AC718" s="146"/>
    </row>
    <row r="719">
      <c r="A719" s="146"/>
      <c r="B719" s="146"/>
      <c r="C719" s="146"/>
      <c r="D719" s="146"/>
      <c r="E719" s="146"/>
      <c r="F719" s="146"/>
      <c r="G719" s="146"/>
      <c r="H719" s="146"/>
      <c r="I719" s="146"/>
      <c r="J719" s="146"/>
      <c r="K719" s="146"/>
      <c r="L719" s="146"/>
      <c r="M719" s="146"/>
      <c r="N719" s="146"/>
      <c r="O719" s="146"/>
      <c r="P719" s="146"/>
      <c r="Q719" s="146"/>
      <c r="R719" s="146"/>
      <c r="S719" s="146"/>
      <c r="T719" s="146"/>
      <c r="U719" s="146"/>
      <c r="V719" s="146"/>
      <c r="W719" s="146"/>
      <c r="X719" s="146"/>
      <c r="Y719" s="146"/>
      <c r="Z719" s="146"/>
      <c r="AA719" s="146"/>
      <c r="AB719" s="146"/>
      <c r="AC719" s="146"/>
    </row>
    <row r="720">
      <c r="A720" s="146"/>
      <c r="B720" s="146"/>
      <c r="C720" s="146"/>
      <c r="D720" s="146"/>
      <c r="E720" s="146"/>
      <c r="F720" s="146"/>
      <c r="G720" s="146"/>
      <c r="H720" s="146"/>
      <c r="I720" s="146"/>
      <c r="J720" s="146"/>
      <c r="K720" s="146"/>
      <c r="L720" s="146"/>
      <c r="M720" s="146"/>
      <c r="N720" s="146"/>
      <c r="O720" s="146"/>
      <c r="P720" s="146"/>
      <c r="Q720" s="146"/>
      <c r="R720" s="146"/>
      <c r="S720" s="146"/>
      <c r="T720" s="146"/>
      <c r="U720" s="146"/>
      <c r="V720" s="146"/>
      <c r="W720" s="146"/>
      <c r="X720" s="146"/>
      <c r="Y720" s="146"/>
      <c r="Z720" s="146"/>
      <c r="AA720" s="146"/>
      <c r="AB720" s="146"/>
      <c r="AC720" s="146"/>
    </row>
    <row r="721">
      <c r="A721" s="146"/>
      <c r="B721" s="146"/>
      <c r="C721" s="146"/>
      <c r="D721" s="146"/>
      <c r="E721" s="146"/>
      <c r="F721" s="146"/>
      <c r="G721" s="146"/>
      <c r="H721" s="146"/>
      <c r="I721" s="146"/>
      <c r="J721" s="146"/>
      <c r="K721" s="146"/>
      <c r="L721" s="146"/>
      <c r="M721" s="146"/>
      <c r="N721" s="146"/>
      <c r="O721" s="146"/>
      <c r="P721" s="146"/>
      <c r="Q721" s="146"/>
      <c r="R721" s="146"/>
      <c r="S721" s="146"/>
      <c r="T721" s="146"/>
      <c r="U721" s="146"/>
      <c r="V721" s="146"/>
      <c r="W721" s="146"/>
      <c r="X721" s="146"/>
      <c r="Y721" s="146"/>
      <c r="Z721" s="146"/>
      <c r="AA721" s="146"/>
      <c r="AB721" s="146"/>
      <c r="AC721" s="146"/>
    </row>
    <row r="722">
      <c r="A722" s="146"/>
      <c r="B722" s="146"/>
      <c r="C722" s="146"/>
      <c r="D722" s="146"/>
      <c r="E722" s="146"/>
      <c r="F722" s="146"/>
      <c r="G722" s="146"/>
      <c r="H722" s="146"/>
      <c r="I722" s="146"/>
      <c r="J722" s="146"/>
      <c r="K722" s="146"/>
      <c r="L722" s="146"/>
      <c r="M722" s="146"/>
      <c r="N722" s="146"/>
      <c r="O722" s="146"/>
      <c r="P722" s="146"/>
      <c r="Q722" s="146"/>
      <c r="R722" s="146"/>
      <c r="S722" s="146"/>
      <c r="T722" s="146"/>
      <c r="U722" s="146"/>
      <c r="V722" s="146"/>
      <c r="W722" s="146"/>
      <c r="X722" s="146"/>
      <c r="Y722" s="146"/>
      <c r="Z722" s="146"/>
      <c r="AA722" s="146"/>
      <c r="AB722" s="146"/>
      <c r="AC722" s="146"/>
    </row>
    <row r="723">
      <c r="A723" s="146"/>
      <c r="B723" s="146"/>
      <c r="C723" s="146"/>
      <c r="D723" s="146"/>
      <c r="E723" s="146"/>
      <c r="F723" s="146"/>
      <c r="G723" s="146"/>
      <c r="H723" s="146"/>
      <c r="I723" s="146"/>
      <c r="J723" s="146"/>
      <c r="K723" s="146"/>
      <c r="L723" s="146"/>
      <c r="M723" s="146"/>
      <c r="N723" s="146"/>
      <c r="O723" s="146"/>
      <c r="P723" s="146"/>
      <c r="Q723" s="146"/>
      <c r="R723" s="146"/>
      <c r="S723" s="146"/>
      <c r="T723" s="146"/>
      <c r="U723" s="146"/>
      <c r="V723" s="146"/>
      <c r="W723" s="146"/>
      <c r="X723" s="146"/>
      <c r="Y723" s="146"/>
      <c r="Z723" s="146"/>
      <c r="AA723" s="146"/>
      <c r="AB723" s="146"/>
      <c r="AC723" s="146"/>
    </row>
    <row r="724">
      <c r="A724" s="146"/>
      <c r="B724" s="146"/>
      <c r="C724" s="146"/>
      <c r="D724" s="146"/>
      <c r="E724" s="146"/>
      <c r="F724" s="146"/>
      <c r="G724" s="146"/>
      <c r="H724" s="146"/>
      <c r="I724" s="146"/>
      <c r="J724" s="146"/>
      <c r="K724" s="146"/>
      <c r="L724" s="146"/>
      <c r="M724" s="146"/>
      <c r="N724" s="146"/>
      <c r="O724" s="146"/>
      <c r="P724" s="146"/>
      <c r="Q724" s="146"/>
      <c r="R724" s="146"/>
      <c r="S724" s="146"/>
      <c r="T724" s="146"/>
      <c r="U724" s="146"/>
      <c r="V724" s="146"/>
      <c r="W724" s="146"/>
      <c r="X724" s="146"/>
      <c r="Y724" s="146"/>
      <c r="Z724" s="146"/>
      <c r="AA724" s="146"/>
      <c r="AB724" s="146"/>
      <c r="AC724" s="146"/>
    </row>
    <row r="725">
      <c r="A725" s="146"/>
      <c r="B725" s="146"/>
      <c r="C725" s="146"/>
      <c r="D725" s="146"/>
      <c r="E725" s="146"/>
      <c r="F725" s="146"/>
      <c r="G725" s="146"/>
      <c r="H725" s="146"/>
      <c r="I725" s="146"/>
      <c r="J725" s="146"/>
      <c r="K725" s="146"/>
      <c r="L725" s="146"/>
      <c r="M725" s="146"/>
      <c r="N725" s="146"/>
      <c r="O725" s="146"/>
      <c r="P725" s="146"/>
      <c r="Q725" s="146"/>
      <c r="R725" s="146"/>
      <c r="S725" s="146"/>
      <c r="T725" s="146"/>
      <c r="U725" s="146"/>
      <c r="V725" s="146"/>
      <c r="W725" s="146"/>
      <c r="X725" s="146"/>
      <c r="Y725" s="146"/>
      <c r="Z725" s="146"/>
      <c r="AA725" s="146"/>
      <c r="AB725" s="146"/>
      <c r="AC725" s="146"/>
    </row>
    <row r="726">
      <c r="A726" s="146"/>
      <c r="B726" s="146"/>
      <c r="C726" s="146"/>
      <c r="D726" s="146"/>
      <c r="E726" s="146"/>
      <c r="F726" s="146"/>
      <c r="G726" s="146"/>
      <c r="H726" s="146"/>
      <c r="I726" s="146"/>
      <c r="J726" s="146"/>
      <c r="K726" s="146"/>
      <c r="L726" s="146"/>
      <c r="M726" s="146"/>
      <c r="N726" s="146"/>
      <c r="O726" s="146"/>
      <c r="P726" s="146"/>
      <c r="Q726" s="146"/>
      <c r="R726" s="146"/>
      <c r="S726" s="146"/>
      <c r="T726" s="146"/>
      <c r="U726" s="146"/>
      <c r="V726" s="146"/>
      <c r="W726" s="146"/>
      <c r="X726" s="146"/>
      <c r="Y726" s="146"/>
      <c r="Z726" s="146"/>
      <c r="AA726" s="146"/>
      <c r="AB726" s="146"/>
      <c r="AC726" s="146"/>
    </row>
    <row r="727">
      <c r="A727" s="146"/>
      <c r="B727" s="146"/>
      <c r="C727" s="146"/>
      <c r="D727" s="146"/>
      <c r="E727" s="146"/>
      <c r="F727" s="146"/>
      <c r="G727" s="146"/>
      <c r="H727" s="146"/>
      <c r="I727" s="146"/>
      <c r="J727" s="146"/>
      <c r="K727" s="146"/>
      <c r="L727" s="146"/>
      <c r="M727" s="146"/>
      <c r="N727" s="146"/>
      <c r="O727" s="146"/>
      <c r="P727" s="146"/>
      <c r="Q727" s="146"/>
      <c r="R727" s="146"/>
      <c r="S727" s="146"/>
      <c r="T727" s="146"/>
      <c r="U727" s="146"/>
      <c r="V727" s="146"/>
      <c r="W727" s="146"/>
      <c r="X727" s="146"/>
      <c r="Y727" s="146"/>
      <c r="Z727" s="146"/>
      <c r="AA727" s="146"/>
      <c r="AB727" s="146"/>
      <c r="AC727" s="146"/>
    </row>
    <row r="728">
      <c r="A728" s="146"/>
      <c r="B728" s="146"/>
      <c r="C728" s="146"/>
      <c r="D728" s="146"/>
      <c r="E728" s="146"/>
      <c r="F728" s="146"/>
      <c r="G728" s="146"/>
      <c r="H728" s="146"/>
      <c r="I728" s="146"/>
      <c r="J728" s="146"/>
      <c r="K728" s="146"/>
      <c r="L728" s="146"/>
      <c r="M728" s="146"/>
      <c r="N728" s="146"/>
      <c r="O728" s="146"/>
      <c r="P728" s="146"/>
      <c r="Q728" s="146"/>
      <c r="R728" s="146"/>
      <c r="S728" s="146"/>
      <c r="T728" s="146"/>
      <c r="U728" s="146"/>
      <c r="V728" s="146"/>
      <c r="W728" s="146"/>
      <c r="X728" s="146"/>
      <c r="Y728" s="146"/>
      <c r="Z728" s="146"/>
      <c r="AA728" s="146"/>
      <c r="AB728" s="146"/>
      <c r="AC728" s="146"/>
    </row>
    <row r="729">
      <c r="A729" s="146"/>
      <c r="B729" s="146"/>
      <c r="C729" s="146"/>
      <c r="D729" s="146"/>
      <c r="E729" s="146"/>
      <c r="F729" s="146"/>
      <c r="G729" s="146"/>
      <c r="H729" s="146"/>
      <c r="I729" s="146"/>
      <c r="J729" s="146"/>
      <c r="K729" s="146"/>
      <c r="L729" s="146"/>
      <c r="M729" s="146"/>
      <c r="N729" s="146"/>
      <c r="O729" s="146"/>
      <c r="P729" s="146"/>
      <c r="Q729" s="146"/>
      <c r="R729" s="146"/>
      <c r="S729" s="146"/>
      <c r="T729" s="146"/>
      <c r="U729" s="146"/>
      <c r="V729" s="146"/>
      <c r="W729" s="146"/>
      <c r="X729" s="146"/>
      <c r="Y729" s="146"/>
      <c r="Z729" s="146"/>
      <c r="AA729" s="146"/>
      <c r="AB729" s="146"/>
      <c r="AC729" s="146"/>
    </row>
    <row r="730">
      <c r="A730" s="146"/>
      <c r="B730" s="146"/>
      <c r="C730" s="146"/>
      <c r="D730" s="146"/>
      <c r="E730" s="146"/>
      <c r="F730" s="146"/>
      <c r="G730" s="146"/>
      <c r="H730" s="146"/>
      <c r="I730" s="146"/>
      <c r="J730" s="146"/>
      <c r="K730" s="146"/>
      <c r="L730" s="146"/>
      <c r="M730" s="146"/>
      <c r="N730" s="146"/>
      <c r="O730" s="146"/>
      <c r="P730" s="146"/>
      <c r="Q730" s="146"/>
      <c r="R730" s="146"/>
      <c r="S730" s="146"/>
      <c r="T730" s="146"/>
      <c r="U730" s="146"/>
      <c r="V730" s="146"/>
      <c r="W730" s="146"/>
      <c r="X730" s="146"/>
      <c r="Y730" s="146"/>
      <c r="Z730" s="146"/>
      <c r="AA730" s="146"/>
      <c r="AB730" s="146"/>
      <c r="AC730" s="146"/>
    </row>
    <row r="731">
      <c r="A731" s="146"/>
      <c r="B731" s="146"/>
      <c r="C731" s="146"/>
      <c r="D731" s="146"/>
      <c r="E731" s="146"/>
      <c r="F731" s="146"/>
      <c r="G731" s="146"/>
      <c r="H731" s="146"/>
      <c r="I731" s="146"/>
      <c r="J731" s="146"/>
      <c r="K731" s="146"/>
      <c r="L731" s="146"/>
      <c r="M731" s="146"/>
      <c r="N731" s="146"/>
      <c r="O731" s="146"/>
      <c r="P731" s="146"/>
      <c r="Q731" s="146"/>
      <c r="R731" s="146"/>
      <c r="S731" s="146"/>
      <c r="T731" s="146"/>
      <c r="U731" s="146"/>
      <c r="V731" s="146"/>
      <c r="W731" s="146"/>
      <c r="X731" s="146"/>
      <c r="Y731" s="146"/>
      <c r="Z731" s="146"/>
      <c r="AA731" s="146"/>
      <c r="AB731" s="146"/>
      <c r="AC731" s="146"/>
    </row>
    <row r="732">
      <c r="A732" s="146"/>
      <c r="B732" s="146"/>
      <c r="C732" s="146"/>
      <c r="D732" s="146"/>
      <c r="E732" s="146"/>
      <c r="F732" s="146"/>
      <c r="G732" s="146"/>
      <c r="H732" s="146"/>
      <c r="I732" s="146"/>
      <c r="J732" s="146"/>
      <c r="K732" s="146"/>
      <c r="L732" s="146"/>
      <c r="M732" s="146"/>
      <c r="N732" s="146"/>
      <c r="O732" s="146"/>
      <c r="P732" s="146"/>
      <c r="Q732" s="146"/>
      <c r="R732" s="146"/>
      <c r="S732" s="146"/>
      <c r="T732" s="146"/>
      <c r="U732" s="146"/>
      <c r="V732" s="146"/>
      <c r="W732" s="146"/>
      <c r="X732" s="146"/>
      <c r="Y732" s="146"/>
      <c r="Z732" s="146"/>
      <c r="AA732" s="146"/>
      <c r="AB732" s="146"/>
      <c r="AC732" s="146"/>
    </row>
    <row r="733">
      <c r="A733" s="146"/>
      <c r="B733" s="146"/>
      <c r="C733" s="146"/>
      <c r="D733" s="146"/>
      <c r="E733" s="146"/>
      <c r="F733" s="146"/>
      <c r="G733" s="146"/>
      <c r="H733" s="146"/>
      <c r="I733" s="146"/>
      <c r="J733" s="146"/>
      <c r="K733" s="146"/>
      <c r="L733" s="146"/>
      <c r="M733" s="146"/>
      <c r="N733" s="146"/>
      <c r="O733" s="146"/>
      <c r="P733" s="146"/>
      <c r="Q733" s="146"/>
      <c r="R733" s="146"/>
      <c r="S733" s="146"/>
      <c r="T733" s="146"/>
      <c r="U733" s="146"/>
      <c r="V733" s="146"/>
      <c r="W733" s="146"/>
      <c r="X733" s="146"/>
      <c r="Y733" s="146"/>
      <c r="Z733" s="146"/>
      <c r="AA733" s="146"/>
      <c r="AB733" s="146"/>
      <c r="AC733" s="146"/>
    </row>
    <row r="734">
      <c r="A734" s="146"/>
      <c r="B734" s="146"/>
      <c r="C734" s="146"/>
      <c r="D734" s="146"/>
      <c r="E734" s="146"/>
      <c r="F734" s="146"/>
      <c r="G734" s="146"/>
      <c r="H734" s="146"/>
      <c r="I734" s="146"/>
      <c r="J734" s="146"/>
      <c r="K734" s="146"/>
      <c r="L734" s="146"/>
      <c r="M734" s="146"/>
      <c r="N734" s="146"/>
      <c r="O734" s="146"/>
      <c r="P734" s="146"/>
      <c r="Q734" s="146"/>
      <c r="R734" s="146"/>
      <c r="S734" s="146"/>
      <c r="T734" s="146"/>
      <c r="U734" s="146"/>
      <c r="V734" s="146"/>
      <c r="W734" s="146"/>
      <c r="X734" s="146"/>
      <c r="Y734" s="146"/>
      <c r="Z734" s="146"/>
      <c r="AA734" s="146"/>
      <c r="AB734" s="146"/>
      <c r="AC734" s="146"/>
    </row>
    <row r="735">
      <c r="A735" s="146"/>
      <c r="B735" s="146"/>
      <c r="C735" s="146"/>
      <c r="D735" s="146"/>
      <c r="E735" s="146"/>
      <c r="F735" s="146"/>
      <c r="G735" s="146"/>
      <c r="H735" s="146"/>
      <c r="I735" s="146"/>
      <c r="J735" s="146"/>
      <c r="K735" s="146"/>
      <c r="L735" s="146"/>
      <c r="M735" s="146"/>
      <c r="N735" s="146"/>
      <c r="O735" s="146"/>
      <c r="P735" s="146"/>
      <c r="Q735" s="146"/>
      <c r="R735" s="146"/>
      <c r="S735" s="146"/>
      <c r="T735" s="146"/>
      <c r="U735" s="146"/>
      <c r="V735" s="146"/>
      <c r="W735" s="146"/>
      <c r="X735" s="146"/>
      <c r="Y735" s="146"/>
      <c r="Z735" s="146"/>
      <c r="AA735" s="146"/>
      <c r="AB735" s="146"/>
      <c r="AC735" s="146"/>
    </row>
    <row r="736">
      <c r="A736" s="146"/>
      <c r="B736" s="146"/>
      <c r="C736" s="146"/>
      <c r="D736" s="146"/>
      <c r="E736" s="146"/>
      <c r="F736" s="146"/>
      <c r="G736" s="146"/>
      <c r="H736" s="146"/>
      <c r="I736" s="146"/>
      <c r="J736" s="146"/>
      <c r="K736" s="146"/>
      <c r="L736" s="146"/>
      <c r="M736" s="146"/>
      <c r="N736" s="146"/>
      <c r="O736" s="146"/>
      <c r="P736" s="146"/>
      <c r="Q736" s="146"/>
      <c r="R736" s="146"/>
      <c r="S736" s="146"/>
      <c r="T736" s="146"/>
      <c r="U736" s="146"/>
      <c r="V736" s="146"/>
      <c r="W736" s="146"/>
      <c r="X736" s="146"/>
      <c r="Y736" s="146"/>
      <c r="Z736" s="146"/>
      <c r="AA736" s="146"/>
      <c r="AB736" s="146"/>
      <c r="AC736" s="146"/>
    </row>
    <row r="737">
      <c r="A737" s="146"/>
      <c r="B737" s="146"/>
      <c r="C737" s="146"/>
      <c r="D737" s="146"/>
      <c r="E737" s="146"/>
      <c r="F737" s="146"/>
      <c r="G737" s="146"/>
      <c r="H737" s="146"/>
      <c r="I737" s="146"/>
      <c r="J737" s="146"/>
      <c r="K737" s="146"/>
      <c r="L737" s="146"/>
      <c r="M737" s="146"/>
      <c r="N737" s="146"/>
      <c r="O737" s="146"/>
      <c r="P737" s="146"/>
      <c r="Q737" s="146"/>
      <c r="R737" s="146"/>
      <c r="S737" s="146"/>
      <c r="T737" s="146"/>
      <c r="U737" s="146"/>
      <c r="V737" s="146"/>
      <c r="W737" s="146"/>
      <c r="X737" s="146"/>
      <c r="Y737" s="146"/>
      <c r="Z737" s="146"/>
      <c r="AA737" s="146"/>
      <c r="AB737" s="146"/>
      <c r="AC737" s="146"/>
    </row>
    <row r="738">
      <c r="A738" s="146"/>
      <c r="B738" s="146"/>
      <c r="C738" s="146"/>
      <c r="D738" s="146"/>
      <c r="E738" s="146"/>
      <c r="F738" s="146"/>
      <c r="G738" s="146"/>
      <c r="H738" s="146"/>
      <c r="I738" s="146"/>
      <c r="J738" s="146"/>
      <c r="K738" s="146"/>
      <c r="L738" s="146"/>
      <c r="M738" s="146"/>
      <c r="N738" s="146"/>
      <c r="O738" s="146"/>
      <c r="P738" s="146"/>
      <c r="Q738" s="146"/>
      <c r="R738" s="146"/>
      <c r="S738" s="146"/>
      <c r="T738" s="146"/>
      <c r="U738" s="146"/>
      <c r="V738" s="146"/>
      <c r="W738" s="146"/>
      <c r="X738" s="146"/>
      <c r="Y738" s="146"/>
      <c r="Z738" s="146"/>
      <c r="AA738" s="146"/>
      <c r="AB738" s="146"/>
      <c r="AC738" s="146"/>
    </row>
    <row r="739">
      <c r="A739" s="146"/>
      <c r="B739" s="146"/>
      <c r="C739" s="146"/>
      <c r="D739" s="146"/>
      <c r="E739" s="146"/>
      <c r="F739" s="146"/>
      <c r="G739" s="146"/>
      <c r="H739" s="146"/>
      <c r="I739" s="146"/>
      <c r="J739" s="146"/>
      <c r="K739" s="146"/>
      <c r="L739" s="146"/>
      <c r="M739" s="146"/>
      <c r="N739" s="146"/>
      <c r="O739" s="146"/>
      <c r="P739" s="146"/>
      <c r="Q739" s="146"/>
      <c r="R739" s="146"/>
      <c r="S739" s="146"/>
      <c r="T739" s="146"/>
      <c r="U739" s="146"/>
      <c r="V739" s="146"/>
      <c r="W739" s="146"/>
      <c r="X739" s="146"/>
      <c r="Y739" s="146"/>
      <c r="Z739" s="146"/>
      <c r="AA739" s="146"/>
      <c r="AB739" s="146"/>
      <c r="AC739" s="146"/>
    </row>
    <row r="740">
      <c r="A740" s="146"/>
      <c r="B740" s="146"/>
      <c r="C740" s="146"/>
      <c r="D740" s="146"/>
      <c r="E740" s="146"/>
      <c r="F740" s="146"/>
      <c r="G740" s="146"/>
      <c r="H740" s="146"/>
      <c r="I740" s="146"/>
      <c r="J740" s="146"/>
      <c r="K740" s="146"/>
      <c r="L740" s="146"/>
      <c r="M740" s="146"/>
      <c r="N740" s="146"/>
      <c r="O740" s="146"/>
      <c r="P740" s="146"/>
      <c r="Q740" s="146"/>
      <c r="R740" s="146"/>
      <c r="S740" s="146"/>
      <c r="T740" s="146"/>
      <c r="U740" s="146"/>
      <c r="V740" s="146"/>
      <c r="W740" s="146"/>
      <c r="X740" s="146"/>
      <c r="Y740" s="146"/>
      <c r="Z740" s="146"/>
      <c r="AA740" s="146"/>
      <c r="AB740" s="146"/>
      <c r="AC740" s="146"/>
    </row>
    <row r="741">
      <c r="A741" s="146"/>
      <c r="B741" s="146"/>
      <c r="C741" s="146"/>
      <c r="D741" s="146"/>
      <c r="E741" s="146"/>
      <c r="F741" s="146"/>
      <c r="G741" s="146"/>
      <c r="H741" s="146"/>
      <c r="I741" s="146"/>
      <c r="J741" s="146"/>
      <c r="K741" s="146"/>
      <c r="L741" s="146"/>
      <c r="M741" s="146"/>
      <c r="N741" s="146"/>
      <c r="O741" s="146"/>
      <c r="P741" s="146"/>
      <c r="Q741" s="146"/>
      <c r="R741" s="146"/>
      <c r="S741" s="146"/>
      <c r="T741" s="146"/>
      <c r="U741" s="146"/>
      <c r="V741" s="146"/>
      <c r="W741" s="146"/>
      <c r="X741" s="146"/>
      <c r="Y741" s="146"/>
      <c r="Z741" s="146"/>
      <c r="AA741" s="146"/>
      <c r="AB741" s="146"/>
      <c r="AC741" s="146"/>
    </row>
    <row r="742">
      <c r="A742" s="146"/>
      <c r="B742" s="146"/>
      <c r="C742" s="146"/>
      <c r="D742" s="146"/>
      <c r="E742" s="146"/>
      <c r="F742" s="146"/>
      <c r="G742" s="146"/>
      <c r="H742" s="146"/>
      <c r="I742" s="146"/>
      <c r="J742" s="146"/>
      <c r="K742" s="146"/>
      <c r="L742" s="146"/>
      <c r="M742" s="146"/>
      <c r="N742" s="146"/>
      <c r="O742" s="146"/>
      <c r="P742" s="146"/>
      <c r="Q742" s="146"/>
      <c r="R742" s="146"/>
      <c r="S742" s="146"/>
      <c r="T742" s="146"/>
      <c r="U742" s="146"/>
      <c r="V742" s="146"/>
      <c r="W742" s="146"/>
      <c r="X742" s="146"/>
      <c r="Y742" s="146"/>
      <c r="Z742" s="146"/>
      <c r="AA742" s="146"/>
      <c r="AB742" s="146"/>
      <c r="AC742" s="146"/>
    </row>
    <row r="743">
      <c r="A743" s="146"/>
      <c r="B743" s="146"/>
      <c r="C743" s="146"/>
      <c r="D743" s="146"/>
      <c r="E743" s="146"/>
      <c r="F743" s="146"/>
      <c r="G743" s="146"/>
      <c r="H743" s="146"/>
      <c r="I743" s="146"/>
      <c r="J743" s="146"/>
      <c r="K743" s="146"/>
      <c r="L743" s="146"/>
      <c r="M743" s="146"/>
      <c r="N743" s="146"/>
      <c r="O743" s="146"/>
      <c r="P743" s="146"/>
      <c r="Q743" s="146"/>
      <c r="R743" s="146"/>
      <c r="S743" s="146"/>
      <c r="T743" s="146"/>
      <c r="U743" s="146"/>
      <c r="V743" s="146"/>
      <c r="W743" s="146"/>
      <c r="X743" s="146"/>
      <c r="Y743" s="146"/>
      <c r="Z743" s="146"/>
      <c r="AA743" s="146"/>
      <c r="AB743" s="146"/>
      <c r="AC743" s="146"/>
    </row>
    <row r="744">
      <c r="A744" s="146"/>
      <c r="B744" s="146"/>
      <c r="C744" s="146"/>
      <c r="D744" s="146"/>
      <c r="E744" s="146"/>
      <c r="F744" s="146"/>
      <c r="G744" s="146"/>
      <c r="H744" s="146"/>
      <c r="I744" s="146"/>
      <c r="J744" s="146"/>
      <c r="K744" s="146"/>
      <c r="L744" s="146"/>
      <c r="M744" s="146"/>
      <c r="N744" s="146"/>
      <c r="O744" s="146"/>
      <c r="P744" s="146"/>
      <c r="Q744" s="146"/>
      <c r="R744" s="146"/>
      <c r="S744" s="146"/>
      <c r="T744" s="146"/>
      <c r="U744" s="146"/>
      <c r="V744" s="146"/>
      <c r="W744" s="146"/>
      <c r="X744" s="146"/>
      <c r="Y744" s="146"/>
      <c r="Z744" s="146"/>
      <c r="AA744" s="146"/>
      <c r="AB744" s="146"/>
      <c r="AC744" s="146"/>
    </row>
    <row r="745">
      <c r="A745" s="146"/>
      <c r="B745" s="146"/>
      <c r="C745" s="146"/>
      <c r="D745" s="146"/>
      <c r="E745" s="146"/>
      <c r="F745" s="146"/>
      <c r="G745" s="146"/>
      <c r="H745" s="146"/>
      <c r="I745" s="146"/>
      <c r="J745" s="146"/>
      <c r="K745" s="146"/>
      <c r="L745" s="146"/>
      <c r="M745" s="146"/>
      <c r="N745" s="146"/>
      <c r="O745" s="146"/>
      <c r="P745" s="146"/>
      <c r="Q745" s="146"/>
      <c r="R745" s="146"/>
      <c r="S745" s="146"/>
      <c r="T745" s="146"/>
      <c r="U745" s="146"/>
      <c r="V745" s="146"/>
      <c r="W745" s="146"/>
      <c r="X745" s="146"/>
      <c r="Y745" s="146"/>
      <c r="Z745" s="146"/>
      <c r="AA745" s="146"/>
      <c r="AB745" s="146"/>
      <c r="AC745" s="146"/>
    </row>
    <row r="746">
      <c r="A746" s="146"/>
      <c r="B746" s="146"/>
      <c r="C746" s="146"/>
      <c r="D746" s="146"/>
      <c r="E746" s="146"/>
      <c r="F746" s="146"/>
      <c r="G746" s="146"/>
      <c r="H746" s="146"/>
      <c r="I746" s="146"/>
      <c r="J746" s="146"/>
      <c r="K746" s="146"/>
      <c r="L746" s="146"/>
      <c r="M746" s="146"/>
      <c r="N746" s="146"/>
      <c r="O746" s="146"/>
      <c r="P746" s="146"/>
      <c r="Q746" s="146"/>
      <c r="R746" s="146"/>
      <c r="S746" s="146"/>
      <c r="T746" s="146"/>
      <c r="U746" s="146"/>
      <c r="V746" s="146"/>
      <c r="W746" s="146"/>
      <c r="X746" s="146"/>
      <c r="Y746" s="146"/>
      <c r="Z746" s="146"/>
      <c r="AA746" s="146"/>
      <c r="AB746" s="146"/>
      <c r="AC746" s="146"/>
    </row>
    <row r="747">
      <c r="A747" s="146"/>
      <c r="B747" s="146"/>
      <c r="C747" s="146"/>
      <c r="D747" s="146"/>
      <c r="E747" s="146"/>
      <c r="F747" s="146"/>
      <c r="G747" s="146"/>
      <c r="H747" s="146"/>
      <c r="I747" s="146"/>
      <c r="J747" s="146"/>
      <c r="K747" s="146"/>
      <c r="L747" s="146"/>
      <c r="M747" s="146"/>
      <c r="N747" s="146"/>
      <c r="O747" s="146"/>
      <c r="P747" s="146"/>
      <c r="Q747" s="146"/>
      <c r="R747" s="146"/>
      <c r="S747" s="146"/>
      <c r="T747" s="146"/>
      <c r="U747" s="146"/>
      <c r="V747" s="146"/>
      <c r="W747" s="146"/>
      <c r="X747" s="146"/>
      <c r="Y747" s="146"/>
      <c r="Z747" s="146"/>
      <c r="AA747" s="146"/>
      <c r="AB747" s="146"/>
      <c r="AC747" s="146"/>
    </row>
    <row r="748">
      <c r="A748" s="146"/>
      <c r="B748" s="146"/>
      <c r="C748" s="146"/>
      <c r="D748" s="146"/>
      <c r="E748" s="146"/>
      <c r="F748" s="146"/>
      <c r="G748" s="146"/>
      <c r="H748" s="146"/>
      <c r="I748" s="146"/>
      <c r="J748" s="146"/>
      <c r="K748" s="146"/>
      <c r="L748" s="146"/>
      <c r="M748" s="146"/>
      <c r="N748" s="146"/>
      <c r="O748" s="146"/>
      <c r="P748" s="146"/>
      <c r="Q748" s="146"/>
      <c r="R748" s="146"/>
      <c r="S748" s="146"/>
      <c r="T748" s="146"/>
      <c r="U748" s="146"/>
      <c r="V748" s="146"/>
      <c r="W748" s="146"/>
      <c r="X748" s="146"/>
      <c r="Y748" s="146"/>
      <c r="Z748" s="146"/>
      <c r="AA748" s="146"/>
      <c r="AB748" s="146"/>
      <c r="AC748" s="146"/>
    </row>
    <row r="749">
      <c r="A749" s="146"/>
      <c r="B749" s="146"/>
      <c r="C749" s="146"/>
      <c r="D749" s="146"/>
      <c r="E749" s="146"/>
      <c r="F749" s="146"/>
      <c r="G749" s="146"/>
      <c r="H749" s="146"/>
      <c r="I749" s="146"/>
      <c r="J749" s="146"/>
      <c r="K749" s="146"/>
      <c r="L749" s="146"/>
      <c r="M749" s="146"/>
      <c r="N749" s="146"/>
      <c r="O749" s="146"/>
      <c r="P749" s="146"/>
      <c r="Q749" s="146"/>
      <c r="R749" s="146"/>
      <c r="S749" s="146"/>
      <c r="T749" s="146"/>
      <c r="U749" s="146"/>
      <c r="V749" s="146"/>
      <c r="W749" s="146"/>
      <c r="X749" s="146"/>
      <c r="Y749" s="146"/>
      <c r="Z749" s="146"/>
      <c r="AA749" s="146"/>
      <c r="AB749" s="146"/>
      <c r="AC749" s="146"/>
    </row>
    <row r="750">
      <c r="A750" s="146"/>
      <c r="B750" s="146"/>
      <c r="C750" s="146"/>
      <c r="D750" s="146"/>
      <c r="E750" s="146"/>
      <c r="F750" s="146"/>
      <c r="G750" s="146"/>
      <c r="H750" s="146"/>
      <c r="I750" s="146"/>
      <c r="J750" s="146"/>
      <c r="K750" s="146"/>
      <c r="L750" s="146"/>
      <c r="M750" s="146"/>
      <c r="N750" s="146"/>
      <c r="O750" s="146"/>
      <c r="P750" s="146"/>
      <c r="Q750" s="146"/>
      <c r="R750" s="146"/>
      <c r="S750" s="146"/>
      <c r="T750" s="146"/>
      <c r="U750" s="146"/>
      <c r="V750" s="146"/>
      <c r="W750" s="146"/>
      <c r="X750" s="146"/>
      <c r="Y750" s="146"/>
      <c r="Z750" s="146"/>
      <c r="AA750" s="146"/>
      <c r="AB750" s="146"/>
      <c r="AC750" s="146"/>
    </row>
    <row r="751">
      <c r="A751" s="146"/>
      <c r="B751" s="146"/>
      <c r="C751" s="146"/>
      <c r="D751" s="146"/>
      <c r="E751" s="146"/>
      <c r="F751" s="146"/>
      <c r="G751" s="146"/>
      <c r="H751" s="146"/>
      <c r="I751" s="146"/>
      <c r="J751" s="146"/>
      <c r="K751" s="146"/>
      <c r="L751" s="146"/>
      <c r="M751" s="146"/>
      <c r="N751" s="146"/>
      <c r="O751" s="146"/>
      <c r="P751" s="146"/>
      <c r="Q751" s="146"/>
      <c r="R751" s="146"/>
      <c r="S751" s="146"/>
      <c r="T751" s="146"/>
      <c r="U751" s="146"/>
      <c r="V751" s="146"/>
      <c r="W751" s="146"/>
      <c r="X751" s="146"/>
      <c r="Y751" s="146"/>
      <c r="Z751" s="146"/>
      <c r="AA751" s="146"/>
      <c r="AB751" s="146"/>
      <c r="AC751" s="146"/>
    </row>
    <row r="752">
      <c r="A752" s="146"/>
      <c r="B752" s="146"/>
      <c r="C752" s="146"/>
      <c r="D752" s="146"/>
      <c r="E752" s="146"/>
      <c r="F752" s="146"/>
      <c r="G752" s="146"/>
      <c r="H752" s="146"/>
      <c r="I752" s="146"/>
      <c r="J752" s="146"/>
      <c r="K752" s="146"/>
      <c r="L752" s="146"/>
      <c r="M752" s="146"/>
      <c r="N752" s="146"/>
      <c r="O752" s="146"/>
      <c r="P752" s="146"/>
      <c r="Q752" s="146"/>
      <c r="R752" s="146"/>
      <c r="S752" s="146"/>
      <c r="T752" s="146"/>
      <c r="U752" s="146"/>
      <c r="V752" s="146"/>
      <c r="W752" s="146"/>
      <c r="X752" s="146"/>
      <c r="Y752" s="146"/>
      <c r="Z752" s="146"/>
      <c r="AA752" s="146"/>
      <c r="AB752" s="146"/>
      <c r="AC752" s="146"/>
    </row>
    <row r="753">
      <c r="A753" s="146"/>
      <c r="B753" s="146"/>
      <c r="C753" s="146"/>
      <c r="D753" s="146"/>
      <c r="E753" s="146"/>
      <c r="F753" s="146"/>
      <c r="G753" s="146"/>
      <c r="H753" s="146"/>
      <c r="I753" s="146"/>
      <c r="J753" s="146"/>
      <c r="K753" s="146"/>
      <c r="L753" s="146"/>
      <c r="M753" s="146"/>
      <c r="N753" s="146"/>
      <c r="O753" s="146"/>
      <c r="P753" s="146"/>
      <c r="Q753" s="146"/>
      <c r="R753" s="146"/>
      <c r="S753" s="146"/>
      <c r="T753" s="146"/>
      <c r="U753" s="146"/>
      <c r="V753" s="146"/>
      <c r="W753" s="146"/>
      <c r="X753" s="146"/>
      <c r="Y753" s="146"/>
      <c r="Z753" s="146"/>
      <c r="AA753" s="146"/>
      <c r="AB753" s="146"/>
      <c r="AC753" s="146"/>
    </row>
    <row r="754">
      <c r="A754" s="146"/>
      <c r="B754" s="146"/>
      <c r="C754" s="146"/>
      <c r="D754" s="146"/>
      <c r="E754" s="146"/>
      <c r="F754" s="146"/>
      <c r="G754" s="146"/>
      <c r="H754" s="146"/>
      <c r="I754" s="146"/>
      <c r="J754" s="146"/>
      <c r="K754" s="146"/>
      <c r="L754" s="146"/>
      <c r="M754" s="146"/>
      <c r="N754" s="146"/>
      <c r="O754" s="146"/>
      <c r="P754" s="146"/>
      <c r="Q754" s="146"/>
      <c r="R754" s="146"/>
      <c r="S754" s="146"/>
      <c r="T754" s="146"/>
      <c r="U754" s="146"/>
      <c r="V754" s="146"/>
      <c r="W754" s="146"/>
      <c r="X754" s="146"/>
      <c r="Y754" s="146"/>
      <c r="Z754" s="146"/>
      <c r="AA754" s="146"/>
      <c r="AB754" s="146"/>
      <c r="AC754" s="146"/>
    </row>
    <row r="755">
      <c r="A755" s="146"/>
      <c r="B755" s="146"/>
      <c r="C755" s="146"/>
      <c r="D755" s="146"/>
      <c r="E755" s="146"/>
      <c r="F755" s="146"/>
      <c r="G755" s="146"/>
      <c r="H755" s="146"/>
      <c r="I755" s="146"/>
      <c r="J755" s="146"/>
      <c r="K755" s="146"/>
      <c r="L755" s="146"/>
      <c r="M755" s="146"/>
      <c r="N755" s="146"/>
      <c r="O755" s="146"/>
      <c r="P755" s="146"/>
      <c r="Q755" s="146"/>
      <c r="R755" s="146"/>
      <c r="S755" s="146"/>
      <c r="T755" s="146"/>
      <c r="U755" s="146"/>
      <c r="V755" s="146"/>
      <c r="W755" s="146"/>
      <c r="X755" s="146"/>
      <c r="Y755" s="146"/>
      <c r="Z755" s="146"/>
      <c r="AA755" s="146"/>
      <c r="AB755" s="146"/>
      <c r="AC755" s="146"/>
    </row>
    <row r="756">
      <c r="A756" s="146"/>
      <c r="B756" s="146"/>
      <c r="C756" s="146"/>
      <c r="D756" s="146"/>
      <c r="E756" s="146"/>
      <c r="F756" s="146"/>
      <c r="G756" s="146"/>
      <c r="H756" s="146"/>
      <c r="I756" s="146"/>
      <c r="J756" s="146"/>
      <c r="K756" s="146"/>
      <c r="L756" s="146"/>
      <c r="M756" s="146"/>
      <c r="N756" s="146"/>
      <c r="O756" s="146"/>
      <c r="P756" s="146"/>
      <c r="Q756" s="146"/>
      <c r="R756" s="146"/>
      <c r="S756" s="146"/>
      <c r="T756" s="146"/>
      <c r="U756" s="146"/>
      <c r="V756" s="146"/>
      <c r="W756" s="146"/>
      <c r="X756" s="146"/>
      <c r="Y756" s="146"/>
      <c r="Z756" s="146"/>
      <c r="AA756" s="146"/>
      <c r="AB756" s="146"/>
      <c r="AC756" s="146"/>
    </row>
    <row r="757">
      <c r="A757" s="146"/>
      <c r="B757" s="146"/>
      <c r="C757" s="146"/>
      <c r="D757" s="146"/>
      <c r="E757" s="146"/>
      <c r="F757" s="146"/>
      <c r="G757" s="146"/>
      <c r="H757" s="146"/>
      <c r="I757" s="146"/>
      <c r="J757" s="146"/>
      <c r="K757" s="146"/>
      <c r="L757" s="146"/>
      <c r="M757" s="146"/>
      <c r="N757" s="146"/>
      <c r="O757" s="146"/>
      <c r="P757" s="146"/>
      <c r="Q757" s="146"/>
      <c r="R757" s="146"/>
      <c r="S757" s="146"/>
      <c r="T757" s="146"/>
      <c r="U757" s="146"/>
      <c r="V757" s="146"/>
      <c r="W757" s="146"/>
      <c r="X757" s="146"/>
      <c r="Y757" s="146"/>
      <c r="Z757" s="146"/>
      <c r="AA757" s="146"/>
      <c r="AB757" s="146"/>
      <c r="AC757" s="146"/>
    </row>
    <row r="758">
      <c r="A758" s="146"/>
      <c r="B758" s="146"/>
      <c r="C758" s="146"/>
      <c r="D758" s="146"/>
      <c r="E758" s="146"/>
      <c r="F758" s="146"/>
      <c r="G758" s="146"/>
      <c r="H758" s="146"/>
      <c r="I758" s="146"/>
      <c r="J758" s="146"/>
      <c r="K758" s="146"/>
      <c r="L758" s="146"/>
      <c r="M758" s="146"/>
      <c r="N758" s="146"/>
      <c r="O758" s="146"/>
      <c r="P758" s="146"/>
      <c r="Q758" s="146"/>
      <c r="R758" s="146"/>
      <c r="S758" s="146"/>
      <c r="T758" s="146"/>
      <c r="U758" s="146"/>
      <c r="V758" s="146"/>
      <c r="W758" s="146"/>
      <c r="X758" s="146"/>
      <c r="Y758" s="146"/>
      <c r="Z758" s="146"/>
      <c r="AA758" s="146"/>
      <c r="AB758" s="146"/>
      <c r="AC758" s="146"/>
    </row>
    <row r="759">
      <c r="A759" s="146"/>
      <c r="B759" s="146"/>
      <c r="C759" s="146"/>
      <c r="D759" s="146"/>
      <c r="E759" s="146"/>
      <c r="F759" s="146"/>
      <c r="G759" s="146"/>
      <c r="H759" s="146"/>
      <c r="I759" s="146"/>
      <c r="J759" s="146"/>
      <c r="K759" s="146"/>
      <c r="L759" s="146"/>
      <c r="M759" s="146"/>
      <c r="N759" s="146"/>
      <c r="O759" s="146"/>
      <c r="P759" s="146"/>
      <c r="Q759" s="146"/>
      <c r="R759" s="146"/>
      <c r="S759" s="146"/>
      <c r="T759" s="146"/>
      <c r="U759" s="146"/>
      <c r="V759" s="146"/>
      <c r="W759" s="146"/>
      <c r="X759" s="146"/>
      <c r="Y759" s="146"/>
      <c r="Z759" s="146"/>
      <c r="AA759" s="146"/>
      <c r="AB759" s="146"/>
      <c r="AC759" s="146"/>
    </row>
    <row r="760">
      <c r="A760" s="146"/>
      <c r="B760" s="146"/>
      <c r="C760" s="146"/>
      <c r="D760" s="146"/>
      <c r="E760" s="146"/>
      <c r="F760" s="146"/>
      <c r="G760" s="146"/>
      <c r="H760" s="146"/>
      <c r="I760" s="146"/>
      <c r="J760" s="146"/>
      <c r="K760" s="146"/>
      <c r="L760" s="146"/>
      <c r="M760" s="146"/>
      <c r="N760" s="146"/>
      <c r="O760" s="146"/>
      <c r="P760" s="146"/>
      <c r="Q760" s="146"/>
      <c r="R760" s="146"/>
      <c r="S760" s="146"/>
      <c r="T760" s="146"/>
      <c r="U760" s="146"/>
      <c r="V760" s="146"/>
      <c r="W760" s="146"/>
      <c r="X760" s="146"/>
      <c r="Y760" s="146"/>
      <c r="Z760" s="146"/>
      <c r="AA760" s="146"/>
      <c r="AB760" s="146"/>
      <c r="AC760" s="146"/>
    </row>
    <row r="761">
      <c r="A761" s="146"/>
      <c r="B761" s="146"/>
      <c r="C761" s="146"/>
      <c r="D761" s="146"/>
      <c r="E761" s="146"/>
      <c r="F761" s="146"/>
      <c r="G761" s="146"/>
      <c r="H761" s="146"/>
      <c r="I761" s="146"/>
      <c r="J761" s="146"/>
      <c r="K761" s="146"/>
      <c r="L761" s="146"/>
      <c r="M761" s="146"/>
      <c r="N761" s="146"/>
      <c r="O761" s="146"/>
      <c r="P761" s="146"/>
      <c r="Q761" s="146"/>
      <c r="R761" s="146"/>
      <c r="S761" s="146"/>
      <c r="T761" s="146"/>
      <c r="U761" s="146"/>
      <c r="V761" s="146"/>
      <c r="W761" s="146"/>
      <c r="X761" s="146"/>
      <c r="Y761" s="146"/>
      <c r="Z761" s="146"/>
      <c r="AA761" s="146"/>
      <c r="AB761" s="146"/>
      <c r="AC761" s="146"/>
    </row>
    <row r="762">
      <c r="A762" s="146"/>
      <c r="B762" s="146"/>
      <c r="C762" s="146"/>
      <c r="D762" s="146"/>
      <c r="E762" s="146"/>
      <c r="F762" s="146"/>
      <c r="G762" s="146"/>
      <c r="H762" s="146"/>
      <c r="I762" s="146"/>
      <c r="J762" s="146"/>
      <c r="K762" s="146"/>
      <c r="L762" s="146"/>
      <c r="M762" s="146"/>
      <c r="N762" s="146"/>
      <c r="O762" s="146"/>
      <c r="P762" s="146"/>
      <c r="Q762" s="146"/>
      <c r="R762" s="146"/>
      <c r="S762" s="146"/>
      <c r="T762" s="146"/>
      <c r="U762" s="146"/>
      <c r="V762" s="146"/>
      <c r="W762" s="146"/>
      <c r="X762" s="146"/>
      <c r="Y762" s="146"/>
      <c r="Z762" s="146"/>
      <c r="AA762" s="146"/>
      <c r="AB762" s="146"/>
      <c r="AC762" s="146"/>
    </row>
    <row r="763">
      <c r="A763" s="146"/>
      <c r="B763" s="146"/>
      <c r="C763" s="146"/>
      <c r="D763" s="146"/>
      <c r="E763" s="146"/>
      <c r="F763" s="146"/>
      <c r="G763" s="146"/>
      <c r="H763" s="146"/>
      <c r="I763" s="146"/>
      <c r="J763" s="146"/>
      <c r="K763" s="146"/>
      <c r="L763" s="146"/>
      <c r="M763" s="146"/>
      <c r="N763" s="146"/>
      <c r="O763" s="146"/>
      <c r="P763" s="146"/>
      <c r="Q763" s="146"/>
      <c r="R763" s="146"/>
      <c r="S763" s="146"/>
      <c r="T763" s="146"/>
      <c r="U763" s="146"/>
      <c r="V763" s="146"/>
      <c r="W763" s="146"/>
      <c r="X763" s="146"/>
      <c r="Y763" s="146"/>
      <c r="Z763" s="146"/>
      <c r="AA763" s="146"/>
      <c r="AB763" s="146"/>
      <c r="AC763" s="146"/>
    </row>
    <row r="764">
      <c r="A764" s="146"/>
      <c r="B764" s="146"/>
      <c r="C764" s="146"/>
      <c r="D764" s="146"/>
      <c r="E764" s="146"/>
      <c r="F764" s="146"/>
      <c r="G764" s="146"/>
      <c r="H764" s="146"/>
      <c r="I764" s="146"/>
      <c r="J764" s="146"/>
      <c r="K764" s="146"/>
      <c r="L764" s="146"/>
      <c r="M764" s="146"/>
      <c r="N764" s="146"/>
      <c r="O764" s="146"/>
      <c r="P764" s="146"/>
      <c r="Q764" s="146"/>
      <c r="R764" s="146"/>
      <c r="S764" s="146"/>
      <c r="T764" s="146"/>
      <c r="U764" s="146"/>
      <c r="V764" s="146"/>
      <c r="W764" s="146"/>
      <c r="X764" s="146"/>
      <c r="Y764" s="146"/>
      <c r="Z764" s="146"/>
      <c r="AA764" s="146"/>
      <c r="AB764" s="146"/>
      <c r="AC764" s="146"/>
    </row>
    <row r="765">
      <c r="A765" s="146"/>
      <c r="B765" s="146"/>
      <c r="C765" s="146"/>
      <c r="D765" s="146"/>
      <c r="E765" s="146"/>
      <c r="F765" s="146"/>
      <c r="G765" s="146"/>
      <c r="H765" s="146"/>
      <c r="I765" s="146"/>
      <c r="J765" s="146"/>
      <c r="K765" s="146"/>
      <c r="L765" s="146"/>
      <c r="M765" s="146"/>
      <c r="N765" s="146"/>
      <c r="O765" s="146"/>
      <c r="P765" s="146"/>
      <c r="Q765" s="146"/>
      <c r="R765" s="146"/>
      <c r="S765" s="146"/>
      <c r="T765" s="146"/>
      <c r="U765" s="146"/>
      <c r="V765" s="146"/>
      <c r="W765" s="146"/>
      <c r="X765" s="146"/>
      <c r="Y765" s="146"/>
      <c r="Z765" s="146"/>
      <c r="AA765" s="146"/>
      <c r="AB765" s="146"/>
      <c r="AC765" s="146"/>
    </row>
    <row r="766">
      <c r="A766" s="146"/>
      <c r="B766" s="146"/>
      <c r="C766" s="146"/>
      <c r="D766" s="146"/>
      <c r="E766" s="146"/>
      <c r="F766" s="146"/>
      <c r="G766" s="146"/>
      <c r="H766" s="146"/>
      <c r="I766" s="146"/>
      <c r="J766" s="146"/>
      <c r="K766" s="146"/>
      <c r="L766" s="146"/>
      <c r="M766" s="146"/>
      <c r="N766" s="146"/>
      <c r="O766" s="146"/>
      <c r="P766" s="146"/>
      <c r="Q766" s="146"/>
      <c r="R766" s="146"/>
      <c r="S766" s="146"/>
      <c r="T766" s="146"/>
      <c r="U766" s="146"/>
      <c r="V766" s="146"/>
      <c r="W766" s="146"/>
      <c r="X766" s="146"/>
      <c r="Y766" s="146"/>
      <c r="Z766" s="146"/>
      <c r="AA766" s="146"/>
      <c r="AB766" s="146"/>
      <c r="AC766" s="146"/>
    </row>
    <row r="767">
      <c r="A767" s="146"/>
      <c r="B767" s="146"/>
      <c r="C767" s="146"/>
      <c r="D767" s="146"/>
      <c r="E767" s="146"/>
      <c r="F767" s="146"/>
      <c r="G767" s="146"/>
      <c r="H767" s="146"/>
      <c r="I767" s="146"/>
      <c r="J767" s="146"/>
      <c r="K767" s="146"/>
      <c r="L767" s="146"/>
      <c r="M767" s="146"/>
      <c r="N767" s="146"/>
      <c r="O767" s="146"/>
      <c r="P767" s="146"/>
      <c r="Q767" s="146"/>
      <c r="R767" s="146"/>
      <c r="S767" s="146"/>
      <c r="T767" s="146"/>
      <c r="U767" s="146"/>
      <c r="V767" s="146"/>
      <c r="W767" s="146"/>
      <c r="X767" s="146"/>
      <c r="Y767" s="146"/>
      <c r="Z767" s="146"/>
      <c r="AA767" s="146"/>
      <c r="AB767" s="146"/>
      <c r="AC767" s="146"/>
    </row>
    <row r="768">
      <c r="A768" s="146"/>
      <c r="B768" s="146"/>
      <c r="C768" s="146"/>
      <c r="D768" s="146"/>
      <c r="E768" s="146"/>
      <c r="F768" s="146"/>
      <c r="G768" s="146"/>
      <c r="H768" s="146"/>
      <c r="I768" s="146"/>
      <c r="J768" s="146"/>
      <c r="K768" s="146"/>
      <c r="L768" s="146"/>
      <c r="M768" s="146"/>
      <c r="N768" s="146"/>
      <c r="O768" s="146"/>
      <c r="P768" s="146"/>
      <c r="Q768" s="146"/>
      <c r="R768" s="146"/>
      <c r="S768" s="146"/>
      <c r="T768" s="146"/>
      <c r="U768" s="146"/>
      <c r="V768" s="146"/>
      <c r="W768" s="146"/>
      <c r="X768" s="146"/>
      <c r="Y768" s="146"/>
      <c r="Z768" s="146"/>
      <c r="AA768" s="146"/>
      <c r="AB768" s="146"/>
      <c r="AC768" s="146"/>
    </row>
    <row r="769">
      <c r="A769" s="146"/>
      <c r="B769" s="146"/>
      <c r="C769" s="146"/>
      <c r="D769" s="146"/>
      <c r="E769" s="146"/>
      <c r="F769" s="146"/>
      <c r="G769" s="146"/>
      <c r="H769" s="146"/>
      <c r="I769" s="146"/>
      <c r="J769" s="146"/>
      <c r="K769" s="146"/>
      <c r="L769" s="146"/>
      <c r="M769" s="146"/>
      <c r="N769" s="146"/>
      <c r="O769" s="146"/>
      <c r="P769" s="146"/>
      <c r="Q769" s="146"/>
      <c r="R769" s="146"/>
      <c r="S769" s="146"/>
      <c r="T769" s="146"/>
      <c r="U769" s="146"/>
      <c r="V769" s="146"/>
      <c r="W769" s="146"/>
      <c r="X769" s="146"/>
      <c r="Y769" s="146"/>
      <c r="Z769" s="146"/>
      <c r="AA769" s="146"/>
      <c r="AB769" s="146"/>
      <c r="AC769" s="146"/>
    </row>
    <row r="770">
      <c r="A770" s="146"/>
      <c r="B770" s="146"/>
      <c r="C770" s="146"/>
      <c r="D770" s="146"/>
      <c r="E770" s="146"/>
      <c r="F770" s="146"/>
      <c r="G770" s="146"/>
      <c r="H770" s="146"/>
      <c r="I770" s="146"/>
      <c r="J770" s="146"/>
      <c r="K770" s="146"/>
      <c r="L770" s="146"/>
      <c r="M770" s="146"/>
      <c r="N770" s="146"/>
      <c r="O770" s="146"/>
      <c r="P770" s="146"/>
      <c r="Q770" s="146"/>
      <c r="R770" s="146"/>
      <c r="S770" s="146"/>
      <c r="T770" s="146"/>
      <c r="U770" s="146"/>
      <c r="V770" s="146"/>
      <c r="W770" s="146"/>
      <c r="X770" s="146"/>
      <c r="Y770" s="146"/>
      <c r="Z770" s="146"/>
      <c r="AA770" s="146"/>
      <c r="AB770" s="146"/>
      <c r="AC770" s="146"/>
    </row>
    <row r="771">
      <c r="A771" s="146"/>
      <c r="B771" s="146"/>
      <c r="C771" s="146"/>
      <c r="D771" s="146"/>
      <c r="E771" s="146"/>
      <c r="F771" s="146"/>
      <c r="G771" s="146"/>
      <c r="H771" s="146"/>
      <c r="I771" s="146"/>
      <c r="J771" s="146"/>
      <c r="K771" s="146"/>
      <c r="L771" s="146"/>
      <c r="M771" s="146"/>
      <c r="N771" s="146"/>
      <c r="O771" s="146"/>
      <c r="P771" s="146"/>
      <c r="Q771" s="146"/>
      <c r="R771" s="146"/>
      <c r="S771" s="146"/>
      <c r="T771" s="146"/>
      <c r="U771" s="146"/>
      <c r="V771" s="146"/>
      <c r="W771" s="146"/>
      <c r="X771" s="146"/>
      <c r="Y771" s="146"/>
      <c r="Z771" s="146"/>
      <c r="AA771" s="146"/>
      <c r="AB771" s="146"/>
      <c r="AC771" s="146"/>
    </row>
    <row r="772">
      <c r="A772" s="146"/>
      <c r="B772" s="146"/>
      <c r="C772" s="146"/>
      <c r="D772" s="146"/>
      <c r="E772" s="146"/>
      <c r="F772" s="146"/>
      <c r="G772" s="146"/>
      <c r="H772" s="146"/>
      <c r="I772" s="146"/>
      <c r="J772" s="146"/>
      <c r="K772" s="146"/>
      <c r="L772" s="146"/>
      <c r="M772" s="146"/>
      <c r="N772" s="146"/>
      <c r="O772" s="146"/>
      <c r="P772" s="146"/>
      <c r="Q772" s="146"/>
      <c r="R772" s="146"/>
      <c r="S772" s="146"/>
      <c r="T772" s="146"/>
      <c r="U772" s="146"/>
      <c r="V772" s="146"/>
      <c r="W772" s="146"/>
      <c r="X772" s="146"/>
      <c r="Y772" s="146"/>
      <c r="Z772" s="146"/>
      <c r="AA772" s="146"/>
      <c r="AB772" s="146"/>
      <c r="AC772" s="146"/>
    </row>
    <row r="773">
      <c r="A773" s="146"/>
      <c r="B773" s="146"/>
      <c r="C773" s="146"/>
      <c r="D773" s="146"/>
      <c r="E773" s="146"/>
      <c r="F773" s="146"/>
      <c r="G773" s="146"/>
      <c r="H773" s="146"/>
      <c r="I773" s="146"/>
      <c r="J773" s="146"/>
      <c r="K773" s="146"/>
      <c r="L773" s="146"/>
      <c r="M773" s="146"/>
      <c r="N773" s="146"/>
      <c r="O773" s="146"/>
      <c r="P773" s="146"/>
      <c r="Q773" s="146"/>
      <c r="R773" s="146"/>
      <c r="S773" s="146"/>
      <c r="T773" s="146"/>
      <c r="U773" s="146"/>
      <c r="V773" s="146"/>
      <c r="W773" s="146"/>
      <c r="X773" s="146"/>
      <c r="Y773" s="146"/>
      <c r="Z773" s="146"/>
      <c r="AA773" s="146"/>
      <c r="AB773" s="146"/>
      <c r="AC773" s="146"/>
    </row>
    <row r="774">
      <c r="A774" s="146"/>
      <c r="B774" s="146"/>
      <c r="C774" s="146"/>
      <c r="D774" s="146"/>
      <c r="E774" s="146"/>
      <c r="F774" s="146"/>
      <c r="G774" s="146"/>
      <c r="H774" s="146"/>
      <c r="I774" s="146"/>
      <c r="J774" s="146"/>
      <c r="K774" s="146"/>
      <c r="L774" s="146"/>
      <c r="M774" s="146"/>
      <c r="N774" s="146"/>
      <c r="O774" s="146"/>
      <c r="P774" s="146"/>
      <c r="Q774" s="146"/>
      <c r="R774" s="146"/>
      <c r="S774" s="146"/>
      <c r="T774" s="146"/>
      <c r="U774" s="146"/>
      <c r="V774" s="146"/>
      <c r="W774" s="146"/>
      <c r="X774" s="146"/>
      <c r="Y774" s="146"/>
      <c r="Z774" s="146"/>
      <c r="AA774" s="146"/>
      <c r="AB774" s="146"/>
      <c r="AC774" s="146"/>
    </row>
    <row r="775">
      <c r="A775" s="146"/>
      <c r="B775" s="146"/>
      <c r="C775" s="146"/>
      <c r="D775" s="146"/>
      <c r="E775" s="146"/>
      <c r="F775" s="146"/>
      <c r="G775" s="146"/>
      <c r="H775" s="146"/>
      <c r="I775" s="146"/>
      <c r="J775" s="146"/>
      <c r="K775" s="146"/>
      <c r="L775" s="146"/>
      <c r="M775" s="146"/>
      <c r="N775" s="146"/>
      <c r="O775" s="146"/>
      <c r="P775" s="146"/>
      <c r="Q775" s="146"/>
      <c r="R775" s="146"/>
      <c r="S775" s="146"/>
      <c r="T775" s="146"/>
      <c r="U775" s="146"/>
      <c r="V775" s="146"/>
      <c r="W775" s="146"/>
      <c r="X775" s="146"/>
      <c r="Y775" s="146"/>
      <c r="Z775" s="146"/>
      <c r="AA775" s="146"/>
      <c r="AB775" s="146"/>
      <c r="AC775" s="146"/>
    </row>
    <row r="776">
      <c r="A776" s="146"/>
      <c r="B776" s="146"/>
      <c r="C776" s="146"/>
      <c r="D776" s="146"/>
      <c r="E776" s="146"/>
      <c r="F776" s="146"/>
      <c r="G776" s="146"/>
      <c r="H776" s="146"/>
      <c r="I776" s="146"/>
      <c r="J776" s="146"/>
      <c r="K776" s="146"/>
      <c r="L776" s="146"/>
      <c r="M776" s="146"/>
      <c r="N776" s="146"/>
      <c r="O776" s="146"/>
      <c r="P776" s="146"/>
      <c r="Q776" s="146"/>
      <c r="R776" s="146"/>
      <c r="S776" s="146"/>
      <c r="T776" s="146"/>
      <c r="U776" s="146"/>
      <c r="V776" s="146"/>
      <c r="W776" s="146"/>
      <c r="X776" s="146"/>
      <c r="Y776" s="146"/>
      <c r="Z776" s="146"/>
      <c r="AA776" s="146"/>
      <c r="AB776" s="146"/>
      <c r="AC776" s="146"/>
    </row>
    <row r="777">
      <c r="A777" s="146"/>
      <c r="B777" s="146"/>
      <c r="C777" s="146"/>
      <c r="D777" s="146"/>
      <c r="E777" s="146"/>
      <c r="F777" s="146"/>
      <c r="G777" s="146"/>
      <c r="H777" s="146"/>
      <c r="I777" s="146"/>
      <c r="J777" s="146"/>
      <c r="K777" s="146"/>
      <c r="L777" s="146"/>
      <c r="M777" s="146"/>
      <c r="N777" s="146"/>
      <c r="O777" s="146"/>
      <c r="P777" s="146"/>
      <c r="Q777" s="146"/>
      <c r="R777" s="146"/>
      <c r="S777" s="146"/>
      <c r="T777" s="146"/>
      <c r="U777" s="146"/>
      <c r="V777" s="146"/>
      <c r="W777" s="146"/>
      <c r="X777" s="146"/>
      <c r="Y777" s="146"/>
      <c r="Z777" s="146"/>
      <c r="AA777" s="146"/>
      <c r="AB777" s="146"/>
      <c r="AC777" s="146"/>
    </row>
    <row r="778">
      <c r="A778" s="146"/>
      <c r="B778" s="146"/>
      <c r="C778" s="146"/>
      <c r="D778" s="146"/>
      <c r="E778" s="146"/>
      <c r="F778" s="146"/>
      <c r="G778" s="146"/>
      <c r="H778" s="146"/>
      <c r="I778" s="146"/>
      <c r="J778" s="146"/>
      <c r="K778" s="146"/>
      <c r="L778" s="146"/>
      <c r="M778" s="146"/>
      <c r="N778" s="146"/>
      <c r="O778" s="146"/>
      <c r="P778" s="146"/>
      <c r="Q778" s="146"/>
      <c r="R778" s="146"/>
      <c r="S778" s="146"/>
      <c r="T778" s="146"/>
      <c r="U778" s="146"/>
      <c r="V778" s="146"/>
      <c r="W778" s="146"/>
      <c r="X778" s="146"/>
      <c r="Y778" s="146"/>
      <c r="Z778" s="146"/>
      <c r="AA778" s="146"/>
      <c r="AB778" s="146"/>
      <c r="AC778" s="146"/>
    </row>
    <row r="779">
      <c r="A779" s="146"/>
      <c r="B779" s="146"/>
      <c r="C779" s="146"/>
      <c r="D779" s="146"/>
      <c r="E779" s="146"/>
      <c r="F779" s="146"/>
      <c r="G779" s="146"/>
      <c r="H779" s="146"/>
      <c r="I779" s="146"/>
      <c r="J779" s="146"/>
      <c r="K779" s="146"/>
      <c r="L779" s="146"/>
      <c r="M779" s="146"/>
      <c r="N779" s="146"/>
      <c r="O779" s="146"/>
      <c r="P779" s="146"/>
      <c r="Q779" s="146"/>
      <c r="R779" s="146"/>
      <c r="S779" s="146"/>
      <c r="T779" s="146"/>
      <c r="U779" s="146"/>
      <c r="V779" s="146"/>
      <c r="W779" s="146"/>
      <c r="X779" s="146"/>
      <c r="Y779" s="146"/>
      <c r="Z779" s="146"/>
      <c r="AA779" s="146"/>
      <c r="AB779" s="146"/>
      <c r="AC779" s="146"/>
    </row>
    <row r="780">
      <c r="A780" s="146"/>
      <c r="B780" s="146"/>
      <c r="C780" s="146"/>
      <c r="D780" s="146"/>
      <c r="E780" s="146"/>
      <c r="F780" s="146"/>
      <c r="G780" s="146"/>
      <c r="H780" s="146"/>
      <c r="I780" s="146"/>
      <c r="J780" s="146"/>
      <c r="K780" s="146"/>
      <c r="L780" s="146"/>
      <c r="M780" s="146"/>
      <c r="N780" s="146"/>
      <c r="O780" s="146"/>
      <c r="P780" s="146"/>
      <c r="Q780" s="146"/>
      <c r="R780" s="146"/>
      <c r="S780" s="146"/>
      <c r="T780" s="146"/>
      <c r="U780" s="146"/>
      <c r="V780" s="146"/>
      <c r="W780" s="146"/>
      <c r="X780" s="146"/>
      <c r="Y780" s="146"/>
      <c r="Z780" s="146"/>
      <c r="AA780" s="146"/>
      <c r="AB780" s="146"/>
      <c r="AC780" s="146"/>
    </row>
    <row r="781">
      <c r="A781" s="146"/>
      <c r="B781" s="146"/>
      <c r="C781" s="146"/>
      <c r="D781" s="146"/>
      <c r="E781" s="146"/>
      <c r="F781" s="146"/>
      <c r="G781" s="146"/>
      <c r="H781" s="146"/>
      <c r="I781" s="146"/>
      <c r="J781" s="146"/>
      <c r="K781" s="146"/>
      <c r="L781" s="146"/>
      <c r="M781" s="146"/>
      <c r="N781" s="146"/>
      <c r="O781" s="146"/>
      <c r="P781" s="146"/>
      <c r="Q781" s="146"/>
      <c r="R781" s="146"/>
      <c r="S781" s="146"/>
      <c r="T781" s="146"/>
      <c r="U781" s="146"/>
      <c r="V781" s="146"/>
      <c r="W781" s="146"/>
      <c r="X781" s="146"/>
      <c r="Y781" s="146"/>
      <c r="Z781" s="146"/>
      <c r="AA781" s="146"/>
      <c r="AB781" s="146"/>
      <c r="AC781" s="146"/>
    </row>
    <row r="782">
      <c r="A782" s="146"/>
      <c r="B782" s="146"/>
      <c r="C782" s="146"/>
      <c r="D782" s="146"/>
      <c r="E782" s="146"/>
      <c r="F782" s="146"/>
      <c r="G782" s="146"/>
      <c r="H782" s="146"/>
      <c r="I782" s="146"/>
      <c r="J782" s="146"/>
      <c r="K782" s="146"/>
      <c r="L782" s="146"/>
      <c r="M782" s="146"/>
      <c r="N782" s="146"/>
      <c r="O782" s="146"/>
      <c r="P782" s="146"/>
      <c r="Q782" s="146"/>
      <c r="R782" s="146"/>
      <c r="S782" s="146"/>
      <c r="T782" s="146"/>
      <c r="U782" s="146"/>
      <c r="V782" s="146"/>
      <c r="W782" s="146"/>
      <c r="X782" s="146"/>
      <c r="Y782" s="146"/>
      <c r="Z782" s="146"/>
      <c r="AA782" s="146"/>
      <c r="AB782" s="146"/>
      <c r="AC782" s="146"/>
    </row>
    <row r="783">
      <c r="A783" s="146"/>
      <c r="B783" s="146"/>
      <c r="C783" s="146"/>
      <c r="D783" s="146"/>
      <c r="E783" s="146"/>
      <c r="F783" s="146"/>
      <c r="G783" s="146"/>
      <c r="H783" s="146"/>
      <c r="I783" s="146"/>
      <c r="J783" s="146"/>
      <c r="K783" s="146"/>
      <c r="L783" s="146"/>
      <c r="M783" s="146"/>
      <c r="N783" s="146"/>
      <c r="O783" s="146"/>
      <c r="P783" s="146"/>
      <c r="Q783" s="146"/>
      <c r="R783" s="146"/>
      <c r="S783" s="146"/>
      <c r="T783" s="146"/>
      <c r="U783" s="146"/>
      <c r="V783" s="146"/>
      <c r="W783" s="146"/>
      <c r="X783" s="146"/>
      <c r="Y783" s="146"/>
      <c r="Z783" s="146"/>
      <c r="AA783" s="146"/>
      <c r="AB783" s="146"/>
      <c r="AC783" s="146"/>
    </row>
    <row r="784">
      <c r="A784" s="146"/>
      <c r="B784" s="146"/>
      <c r="C784" s="146"/>
      <c r="D784" s="146"/>
      <c r="E784" s="146"/>
      <c r="F784" s="146"/>
      <c r="G784" s="146"/>
      <c r="H784" s="146"/>
      <c r="I784" s="146"/>
      <c r="J784" s="146"/>
      <c r="K784" s="146"/>
      <c r="L784" s="146"/>
      <c r="M784" s="146"/>
      <c r="N784" s="146"/>
      <c r="O784" s="146"/>
      <c r="P784" s="146"/>
      <c r="Q784" s="146"/>
      <c r="R784" s="146"/>
      <c r="S784" s="146"/>
      <c r="T784" s="146"/>
      <c r="U784" s="146"/>
      <c r="V784" s="146"/>
      <c r="W784" s="146"/>
      <c r="X784" s="146"/>
      <c r="Y784" s="146"/>
      <c r="Z784" s="146"/>
      <c r="AA784" s="146"/>
      <c r="AB784" s="146"/>
      <c r="AC784" s="146"/>
    </row>
    <row r="785">
      <c r="A785" s="146"/>
      <c r="B785" s="146"/>
      <c r="C785" s="146"/>
      <c r="D785" s="146"/>
      <c r="E785" s="146"/>
      <c r="F785" s="146"/>
      <c r="G785" s="146"/>
      <c r="H785" s="146"/>
      <c r="I785" s="146"/>
      <c r="J785" s="146"/>
      <c r="K785" s="146"/>
      <c r="L785" s="146"/>
      <c r="M785" s="146"/>
      <c r="N785" s="146"/>
      <c r="O785" s="146"/>
      <c r="P785" s="146"/>
      <c r="Q785" s="146"/>
      <c r="R785" s="146"/>
      <c r="S785" s="146"/>
      <c r="T785" s="146"/>
      <c r="U785" s="146"/>
      <c r="V785" s="146"/>
      <c r="W785" s="146"/>
      <c r="X785" s="146"/>
      <c r="Y785" s="146"/>
      <c r="Z785" s="146"/>
      <c r="AA785" s="146"/>
      <c r="AB785" s="146"/>
      <c r="AC785" s="146"/>
    </row>
    <row r="786">
      <c r="A786" s="146"/>
      <c r="B786" s="146"/>
      <c r="C786" s="146"/>
      <c r="D786" s="146"/>
      <c r="E786" s="146"/>
      <c r="F786" s="146"/>
      <c r="G786" s="146"/>
      <c r="H786" s="146"/>
      <c r="I786" s="146"/>
      <c r="J786" s="146"/>
      <c r="K786" s="146"/>
      <c r="L786" s="146"/>
      <c r="M786" s="146"/>
      <c r="N786" s="146"/>
      <c r="O786" s="146"/>
      <c r="P786" s="146"/>
      <c r="Q786" s="146"/>
      <c r="R786" s="146"/>
      <c r="S786" s="146"/>
      <c r="T786" s="146"/>
      <c r="U786" s="146"/>
      <c r="V786" s="146"/>
      <c r="W786" s="146"/>
      <c r="X786" s="146"/>
      <c r="Y786" s="146"/>
      <c r="Z786" s="146"/>
      <c r="AA786" s="146"/>
      <c r="AB786" s="146"/>
      <c r="AC786" s="146"/>
    </row>
    <row r="787">
      <c r="A787" s="146"/>
      <c r="B787" s="146"/>
      <c r="C787" s="146"/>
      <c r="D787" s="146"/>
      <c r="E787" s="146"/>
      <c r="F787" s="146"/>
      <c r="G787" s="146"/>
      <c r="H787" s="146"/>
      <c r="I787" s="146"/>
      <c r="J787" s="146"/>
      <c r="K787" s="146"/>
      <c r="L787" s="146"/>
      <c r="M787" s="146"/>
      <c r="N787" s="146"/>
      <c r="O787" s="146"/>
      <c r="P787" s="146"/>
      <c r="Q787" s="146"/>
      <c r="R787" s="146"/>
      <c r="S787" s="146"/>
      <c r="T787" s="146"/>
      <c r="U787" s="146"/>
      <c r="V787" s="146"/>
      <c r="W787" s="146"/>
      <c r="X787" s="146"/>
      <c r="Y787" s="146"/>
      <c r="Z787" s="146"/>
      <c r="AA787" s="146"/>
      <c r="AB787" s="146"/>
      <c r="AC787" s="146"/>
    </row>
    <row r="788">
      <c r="A788" s="146"/>
      <c r="B788" s="146"/>
      <c r="C788" s="146"/>
      <c r="D788" s="146"/>
      <c r="E788" s="146"/>
      <c r="F788" s="146"/>
      <c r="G788" s="146"/>
      <c r="H788" s="146"/>
      <c r="I788" s="146"/>
      <c r="J788" s="146"/>
      <c r="K788" s="146"/>
      <c r="L788" s="146"/>
      <c r="M788" s="146"/>
      <c r="N788" s="146"/>
      <c r="O788" s="146"/>
      <c r="P788" s="146"/>
      <c r="Q788" s="146"/>
      <c r="R788" s="146"/>
      <c r="S788" s="146"/>
      <c r="T788" s="146"/>
      <c r="U788" s="146"/>
      <c r="V788" s="146"/>
      <c r="W788" s="146"/>
      <c r="X788" s="146"/>
      <c r="Y788" s="146"/>
      <c r="Z788" s="146"/>
      <c r="AA788" s="146"/>
      <c r="AB788" s="146"/>
      <c r="AC788" s="146"/>
    </row>
    <row r="789">
      <c r="A789" s="146"/>
      <c r="B789" s="146"/>
      <c r="C789" s="146"/>
      <c r="D789" s="146"/>
      <c r="E789" s="146"/>
      <c r="F789" s="146"/>
      <c r="G789" s="146"/>
      <c r="H789" s="146"/>
      <c r="I789" s="146"/>
      <c r="J789" s="146"/>
      <c r="K789" s="146"/>
      <c r="L789" s="146"/>
      <c r="M789" s="146"/>
      <c r="N789" s="146"/>
      <c r="O789" s="146"/>
      <c r="P789" s="146"/>
      <c r="Q789" s="146"/>
      <c r="R789" s="146"/>
      <c r="S789" s="146"/>
      <c r="T789" s="146"/>
      <c r="U789" s="146"/>
      <c r="V789" s="146"/>
      <c r="W789" s="146"/>
      <c r="X789" s="146"/>
      <c r="Y789" s="146"/>
      <c r="Z789" s="146"/>
      <c r="AA789" s="146"/>
      <c r="AB789" s="146"/>
      <c r="AC789" s="146"/>
    </row>
    <row r="790">
      <c r="A790" s="146"/>
      <c r="B790" s="146"/>
      <c r="C790" s="146"/>
      <c r="D790" s="146"/>
      <c r="E790" s="146"/>
      <c r="F790" s="146"/>
      <c r="G790" s="146"/>
      <c r="H790" s="146"/>
      <c r="I790" s="146"/>
      <c r="J790" s="146"/>
      <c r="K790" s="146"/>
      <c r="L790" s="146"/>
      <c r="M790" s="146"/>
      <c r="N790" s="146"/>
      <c r="O790" s="146"/>
      <c r="P790" s="146"/>
      <c r="Q790" s="146"/>
      <c r="R790" s="146"/>
      <c r="S790" s="146"/>
      <c r="T790" s="146"/>
      <c r="U790" s="146"/>
      <c r="V790" s="146"/>
      <c r="W790" s="146"/>
      <c r="X790" s="146"/>
      <c r="Y790" s="146"/>
      <c r="Z790" s="146"/>
      <c r="AA790" s="146"/>
      <c r="AB790" s="146"/>
      <c r="AC790" s="146"/>
    </row>
    <row r="791">
      <c r="A791" s="146"/>
      <c r="B791" s="146"/>
      <c r="C791" s="146"/>
      <c r="D791" s="146"/>
      <c r="E791" s="146"/>
      <c r="F791" s="146"/>
      <c r="G791" s="146"/>
      <c r="H791" s="146"/>
      <c r="I791" s="146"/>
      <c r="J791" s="146"/>
      <c r="K791" s="146"/>
      <c r="L791" s="146"/>
      <c r="M791" s="146"/>
      <c r="N791" s="146"/>
      <c r="O791" s="146"/>
      <c r="P791" s="146"/>
      <c r="Q791" s="146"/>
      <c r="R791" s="146"/>
      <c r="S791" s="146"/>
      <c r="T791" s="146"/>
      <c r="U791" s="146"/>
      <c r="V791" s="146"/>
      <c r="W791" s="146"/>
      <c r="X791" s="146"/>
      <c r="Y791" s="146"/>
      <c r="Z791" s="146"/>
      <c r="AA791" s="146"/>
      <c r="AB791" s="146"/>
      <c r="AC791" s="146"/>
    </row>
    <row r="792">
      <c r="A792" s="146"/>
      <c r="B792" s="146"/>
      <c r="C792" s="146"/>
      <c r="D792" s="146"/>
      <c r="E792" s="146"/>
      <c r="F792" s="146"/>
      <c r="G792" s="146"/>
      <c r="H792" s="146"/>
      <c r="I792" s="146"/>
      <c r="J792" s="146"/>
      <c r="K792" s="146"/>
      <c r="L792" s="146"/>
      <c r="M792" s="146"/>
      <c r="N792" s="146"/>
      <c r="O792" s="146"/>
      <c r="P792" s="146"/>
      <c r="Q792" s="146"/>
      <c r="R792" s="146"/>
      <c r="S792" s="146"/>
      <c r="T792" s="146"/>
      <c r="U792" s="146"/>
      <c r="V792" s="146"/>
      <c r="W792" s="146"/>
      <c r="X792" s="146"/>
      <c r="Y792" s="146"/>
      <c r="Z792" s="146"/>
      <c r="AA792" s="146"/>
      <c r="AB792" s="146"/>
      <c r="AC792" s="146"/>
    </row>
    <row r="793">
      <c r="A793" s="146"/>
      <c r="B793" s="146"/>
      <c r="C793" s="146"/>
      <c r="D793" s="146"/>
      <c r="E793" s="146"/>
      <c r="F793" s="146"/>
      <c r="G793" s="146"/>
      <c r="H793" s="146"/>
      <c r="I793" s="146"/>
      <c r="J793" s="146"/>
      <c r="K793" s="146"/>
      <c r="L793" s="146"/>
      <c r="M793" s="146"/>
      <c r="N793" s="146"/>
      <c r="O793" s="146"/>
      <c r="P793" s="146"/>
      <c r="Q793" s="146"/>
      <c r="R793" s="146"/>
      <c r="S793" s="146"/>
      <c r="T793" s="146"/>
      <c r="U793" s="146"/>
      <c r="V793" s="146"/>
      <c r="W793" s="146"/>
      <c r="X793" s="146"/>
      <c r="Y793" s="146"/>
      <c r="Z793" s="146"/>
      <c r="AA793" s="146"/>
      <c r="AB793" s="146"/>
      <c r="AC793" s="146"/>
    </row>
    <row r="794">
      <c r="A794" s="146"/>
      <c r="B794" s="146"/>
      <c r="C794" s="146"/>
      <c r="D794" s="146"/>
      <c r="E794" s="146"/>
      <c r="F794" s="146"/>
      <c r="G794" s="146"/>
      <c r="H794" s="146"/>
      <c r="I794" s="146"/>
      <c r="J794" s="146"/>
      <c r="K794" s="146"/>
      <c r="L794" s="146"/>
      <c r="M794" s="146"/>
      <c r="N794" s="146"/>
      <c r="O794" s="146"/>
      <c r="P794" s="146"/>
      <c r="Q794" s="146"/>
      <c r="R794" s="146"/>
      <c r="S794" s="146"/>
      <c r="T794" s="146"/>
      <c r="U794" s="146"/>
      <c r="V794" s="146"/>
      <c r="W794" s="146"/>
      <c r="X794" s="146"/>
      <c r="Y794" s="146"/>
      <c r="Z794" s="146"/>
      <c r="AA794" s="146"/>
      <c r="AB794" s="146"/>
      <c r="AC794" s="146"/>
    </row>
    <row r="795">
      <c r="A795" s="146"/>
      <c r="B795" s="146"/>
      <c r="C795" s="146"/>
      <c r="D795" s="146"/>
      <c r="E795" s="146"/>
      <c r="F795" s="146"/>
      <c r="G795" s="146"/>
      <c r="H795" s="146"/>
      <c r="I795" s="146"/>
      <c r="J795" s="146"/>
      <c r="K795" s="146"/>
      <c r="L795" s="146"/>
      <c r="M795" s="146"/>
      <c r="N795" s="146"/>
      <c r="O795" s="146"/>
      <c r="P795" s="146"/>
      <c r="Q795" s="146"/>
      <c r="R795" s="146"/>
      <c r="S795" s="146"/>
      <c r="T795" s="146"/>
      <c r="U795" s="146"/>
      <c r="V795" s="146"/>
      <c r="W795" s="146"/>
      <c r="X795" s="146"/>
      <c r="Y795" s="146"/>
      <c r="Z795" s="146"/>
      <c r="AA795" s="146"/>
      <c r="AB795" s="146"/>
      <c r="AC795" s="146"/>
    </row>
    <row r="796">
      <c r="A796" s="146"/>
      <c r="B796" s="146"/>
      <c r="C796" s="146"/>
      <c r="D796" s="146"/>
      <c r="E796" s="146"/>
      <c r="F796" s="146"/>
      <c r="G796" s="146"/>
      <c r="H796" s="146"/>
      <c r="I796" s="146"/>
      <c r="J796" s="146"/>
      <c r="K796" s="146"/>
      <c r="L796" s="146"/>
      <c r="M796" s="146"/>
      <c r="N796" s="146"/>
      <c r="O796" s="146"/>
      <c r="P796" s="146"/>
      <c r="Q796" s="146"/>
      <c r="R796" s="146"/>
      <c r="S796" s="146"/>
      <c r="T796" s="146"/>
      <c r="U796" s="146"/>
      <c r="V796" s="146"/>
      <c r="W796" s="146"/>
      <c r="X796" s="146"/>
      <c r="Y796" s="146"/>
      <c r="Z796" s="146"/>
      <c r="AA796" s="146"/>
      <c r="AB796" s="146"/>
      <c r="AC796" s="146"/>
    </row>
    <row r="797">
      <c r="A797" s="146"/>
      <c r="B797" s="146"/>
      <c r="C797" s="146"/>
      <c r="D797" s="146"/>
      <c r="E797" s="146"/>
      <c r="F797" s="146"/>
      <c r="G797" s="146"/>
      <c r="H797" s="146"/>
      <c r="I797" s="146"/>
      <c r="J797" s="146"/>
      <c r="K797" s="146"/>
      <c r="L797" s="146"/>
      <c r="M797" s="146"/>
      <c r="N797" s="146"/>
      <c r="O797" s="146"/>
      <c r="P797" s="146"/>
      <c r="Q797" s="146"/>
      <c r="R797" s="146"/>
      <c r="S797" s="146"/>
      <c r="T797" s="146"/>
      <c r="U797" s="146"/>
      <c r="V797" s="146"/>
      <c r="W797" s="146"/>
      <c r="X797" s="146"/>
      <c r="Y797" s="146"/>
      <c r="Z797" s="146"/>
      <c r="AA797" s="146"/>
      <c r="AB797" s="146"/>
      <c r="AC797" s="146"/>
    </row>
    <row r="798">
      <c r="A798" s="146"/>
      <c r="B798" s="146"/>
      <c r="C798" s="146"/>
      <c r="D798" s="146"/>
      <c r="E798" s="146"/>
      <c r="F798" s="146"/>
      <c r="G798" s="146"/>
      <c r="H798" s="146"/>
      <c r="I798" s="146"/>
      <c r="J798" s="146"/>
      <c r="K798" s="146"/>
      <c r="L798" s="146"/>
      <c r="M798" s="146"/>
      <c r="N798" s="146"/>
      <c r="O798" s="146"/>
      <c r="P798" s="146"/>
      <c r="Q798" s="146"/>
      <c r="R798" s="146"/>
      <c r="S798" s="146"/>
      <c r="T798" s="146"/>
      <c r="U798" s="146"/>
      <c r="V798" s="146"/>
      <c r="W798" s="146"/>
      <c r="X798" s="146"/>
      <c r="Y798" s="146"/>
      <c r="Z798" s="146"/>
      <c r="AA798" s="146"/>
      <c r="AB798" s="146"/>
      <c r="AC798" s="146"/>
    </row>
    <row r="799">
      <c r="A799" s="146"/>
      <c r="B799" s="146"/>
      <c r="C799" s="146"/>
      <c r="D799" s="146"/>
      <c r="E799" s="146"/>
      <c r="F799" s="146"/>
      <c r="G799" s="146"/>
      <c r="H799" s="146"/>
      <c r="I799" s="146"/>
      <c r="J799" s="146"/>
      <c r="K799" s="146"/>
      <c r="L799" s="146"/>
      <c r="M799" s="146"/>
      <c r="N799" s="146"/>
      <c r="O799" s="146"/>
      <c r="P799" s="146"/>
      <c r="Q799" s="146"/>
      <c r="R799" s="146"/>
      <c r="S799" s="146"/>
      <c r="T799" s="146"/>
      <c r="U799" s="146"/>
      <c r="V799" s="146"/>
      <c r="W799" s="146"/>
      <c r="X799" s="146"/>
      <c r="Y799" s="146"/>
      <c r="Z799" s="146"/>
      <c r="AA799" s="146"/>
      <c r="AB799" s="146"/>
      <c r="AC799" s="146"/>
    </row>
    <row r="800">
      <c r="A800" s="146"/>
      <c r="B800" s="146"/>
      <c r="C800" s="146"/>
      <c r="D800" s="146"/>
      <c r="E800" s="146"/>
      <c r="F800" s="146"/>
      <c r="G800" s="146"/>
      <c r="H800" s="146"/>
      <c r="I800" s="146"/>
      <c r="J800" s="146"/>
      <c r="K800" s="146"/>
      <c r="L800" s="146"/>
      <c r="M800" s="146"/>
      <c r="N800" s="146"/>
      <c r="O800" s="146"/>
      <c r="P800" s="146"/>
      <c r="Q800" s="146"/>
      <c r="R800" s="146"/>
      <c r="S800" s="146"/>
      <c r="T800" s="146"/>
      <c r="U800" s="146"/>
      <c r="V800" s="146"/>
      <c r="W800" s="146"/>
      <c r="X800" s="146"/>
      <c r="Y800" s="146"/>
      <c r="Z800" s="146"/>
      <c r="AA800" s="146"/>
      <c r="AB800" s="146"/>
      <c r="AC800" s="146"/>
    </row>
    <row r="801">
      <c r="A801" s="146"/>
      <c r="B801" s="146"/>
      <c r="C801" s="146"/>
      <c r="D801" s="146"/>
      <c r="E801" s="146"/>
      <c r="F801" s="146"/>
      <c r="G801" s="146"/>
      <c r="H801" s="146"/>
      <c r="I801" s="146"/>
      <c r="J801" s="146"/>
      <c r="K801" s="146"/>
      <c r="L801" s="146"/>
      <c r="M801" s="146"/>
      <c r="N801" s="146"/>
      <c r="O801" s="146"/>
      <c r="P801" s="146"/>
      <c r="Q801" s="146"/>
      <c r="R801" s="146"/>
      <c r="S801" s="146"/>
      <c r="T801" s="146"/>
      <c r="U801" s="146"/>
      <c r="V801" s="146"/>
      <c r="W801" s="146"/>
      <c r="X801" s="146"/>
      <c r="Y801" s="146"/>
      <c r="Z801" s="146"/>
      <c r="AA801" s="146"/>
      <c r="AB801" s="146"/>
      <c r="AC801" s="146"/>
    </row>
    <row r="802">
      <c r="A802" s="146"/>
      <c r="B802" s="146"/>
      <c r="C802" s="146"/>
      <c r="D802" s="146"/>
      <c r="E802" s="146"/>
      <c r="F802" s="146"/>
      <c r="G802" s="146"/>
      <c r="H802" s="146"/>
      <c r="I802" s="146"/>
      <c r="J802" s="146"/>
      <c r="K802" s="146"/>
      <c r="L802" s="146"/>
      <c r="M802" s="146"/>
      <c r="N802" s="146"/>
      <c r="O802" s="146"/>
      <c r="P802" s="146"/>
      <c r="Q802" s="146"/>
      <c r="R802" s="146"/>
      <c r="S802" s="146"/>
      <c r="T802" s="146"/>
      <c r="U802" s="146"/>
      <c r="V802" s="146"/>
      <c r="W802" s="146"/>
      <c r="X802" s="146"/>
      <c r="Y802" s="146"/>
      <c r="Z802" s="146"/>
      <c r="AA802" s="146"/>
      <c r="AB802" s="146"/>
      <c r="AC802" s="146"/>
    </row>
    <row r="803">
      <c r="A803" s="146"/>
      <c r="B803" s="146"/>
      <c r="C803" s="146"/>
      <c r="D803" s="146"/>
      <c r="E803" s="146"/>
      <c r="F803" s="146"/>
      <c r="G803" s="146"/>
      <c r="H803" s="146"/>
      <c r="I803" s="146"/>
      <c r="J803" s="146"/>
      <c r="K803" s="146"/>
      <c r="L803" s="146"/>
      <c r="M803" s="146"/>
      <c r="N803" s="146"/>
      <c r="O803" s="146"/>
      <c r="P803" s="146"/>
      <c r="Q803" s="146"/>
      <c r="R803" s="146"/>
      <c r="S803" s="146"/>
      <c r="T803" s="146"/>
      <c r="U803" s="146"/>
      <c r="V803" s="146"/>
      <c r="W803" s="146"/>
      <c r="X803" s="146"/>
      <c r="Y803" s="146"/>
      <c r="Z803" s="146"/>
      <c r="AA803" s="146"/>
      <c r="AB803" s="146"/>
      <c r="AC803" s="146"/>
    </row>
    <row r="804">
      <c r="A804" s="146"/>
      <c r="B804" s="146"/>
      <c r="C804" s="146"/>
      <c r="D804" s="146"/>
      <c r="E804" s="146"/>
      <c r="F804" s="146"/>
      <c r="G804" s="146"/>
      <c r="H804" s="146"/>
      <c r="I804" s="146"/>
      <c r="J804" s="146"/>
      <c r="K804" s="146"/>
      <c r="L804" s="146"/>
      <c r="M804" s="146"/>
      <c r="N804" s="146"/>
      <c r="O804" s="146"/>
      <c r="P804" s="146"/>
      <c r="Q804" s="146"/>
      <c r="R804" s="146"/>
      <c r="S804" s="146"/>
      <c r="T804" s="146"/>
      <c r="U804" s="146"/>
      <c r="V804" s="146"/>
      <c r="W804" s="146"/>
      <c r="X804" s="146"/>
      <c r="Y804" s="146"/>
      <c r="Z804" s="146"/>
      <c r="AA804" s="146"/>
      <c r="AB804" s="146"/>
      <c r="AC804" s="146"/>
    </row>
    <row r="805">
      <c r="A805" s="146"/>
      <c r="B805" s="146"/>
      <c r="C805" s="146"/>
      <c r="D805" s="146"/>
      <c r="E805" s="146"/>
      <c r="F805" s="146"/>
      <c r="G805" s="146"/>
      <c r="H805" s="146"/>
      <c r="I805" s="146"/>
      <c r="J805" s="146"/>
      <c r="K805" s="146"/>
      <c r="L805" s="146"/>
      <c r="M805" s="146"/>
      <c r="N805" s="146"/>
      <c r="O805" s="146"/>
      <c r="P805" s="146"/>
      <c r="Q805" s="146"/>
      <c r="R805" s="146"/>
      <c r="S805" s="146"/>
      <c r="T805" s="146"/>
      <c r="U805" s="146"/>
      <c r="V805" s="146"/>
      <c r="W805" s="146"/>
      <c r="X805" s="146"/>
      <c r="Y805" s="146"/>
      <c r="Z805" s="146"/>
      <c r="AA805" s="146"/>
      <c r="AB805" s="146"/>
      <c r="AC805" s="146"/>
    </row>
    <row r="806">
      <c r="A806" s="146"/>
      <c r="B806" s="146"/>
      <c r="C806" s="146"/>
      <c r="D806" s="146"/>
      <c r="E806" s="146"/>
      <c r="F806" s="146"/>
      <c r="G806" s="146"/>
      <c r="H806" s="146"/>
      <c r="I806" s="146"/>
      <c r="J806" s="146"/>
      <c r="K806" s="146"/>
      <c r="L806" s="146"/>
      <c r="M806" s="146"/>
      <c r="N806" s="146"/>
      <c r="O806" s="146"/>
      <c r="P806" s="146"/>
      <c r="Q806" s="146"/>
      <c r="R806" s="146"/>
      <c r="S806" s="146"/>
      <c r="T806" s="146"/>
      <c r="U806" s="146"/>
      <c r="V806" s="146"/>
      <c r="W806" s="146"/>
      <c r="X806" s="146"/>
      <c r="Y806" s="146"/>
      <c r="Z806" s="146"/>
      <c r="AA806" s="146"/>
      <c r="AB806" s="146"/>
      <c r="AC806" s="146"/>
    </row>
    <row r="807">
      <c r="A807" s="146"/>
      <c r="B807" s="146"/>
      <c r="C807" s="146"/>
      <c r="D807" s="146"/>
      <c r="E807" s="146"/>
      <c r="F807" s="146"/>
      <c r="G807" s="146"/>
      <c r="H807" s="146"/>
      <c r="I807" s="146"/>
      <c r="J807" s="146"/>
      <c r="K807" s="146"/>
      <c r="L807" s="146"/>
      <c r="M807" s="146"/>
      <c r="N807" s="146"/>
      <c r="O807" s="146"/>
      <c r="P807" s="146"/>
      <c r="Q807" s="146"/>
      <c r="R807" s="146"/>
      <c r="S807" s="146"/>
      <c r="T807" s="146"/>
      <c r="U807" s="146"/>
      <c r="V807" s="146"/>
      <c r="W807" s="146"/>
      <c r="X807" s="146"/>
      <c r="Y807" s="146"/>
      <c r="Z807" s="146"/>
      <c r="AA807" s="146"/>
      <c r="AB807" s="146"/>
      <c r="AC807" s="146"/>
    </row>
    <row r="808">
      <c r="A808" s="146"/>
      <c r="B808" s="146"/>
      <c r="C808" s="146"/>
      <c r="D808" s="146"/>
      <c r="E808" s="146"/>
      <c r="F808" s="146"/>
      <c r="G808" s="146"/>
      <c r="H808" s="146"/>
      <c r="I808" s="146"/>
      <c r="J808" s="146"/>
      <c r="K808" s="146"/>
      <c r="L808" s="146"/>
      <c r="M808" s="146"/>
      <c r="N808" s="146"/>
      <c r="O808" s="146"/>
      <c r="P808" s="146"/>
      <c r="Q808" s="146"/>
      <c r="R808" s="146"/>
      <c r="S808" s="146"/>
      <c r="T808" s="146"/>
      <c r="U808" s="146"/>
      <c r="V808" s="146"/>
      <c r="W808" s="146"/>
      <c r="X808" s="146"/>
      <c r="Y808" s="146"/>
      <c r="Z808" s="146"/>
      <c r="AA808" s="146"/>
      <c r="AB808" s="146"/>
      <c r="AC808" s="146"/>
    </row>
    <row r="809">
      <c r="A809" s="146"/>
      <c r="B809" s="146"/>
      <c r="C809" s="146"/>
      <c r="D809" s="146"/>
      <c r="E809" s="146"/>
      <c r="F809" s="146"/>
      <c r="G809" s="146"/>
      <c r="H809" s="146"/>
      <c r="I809" s="146"/>
      <c r="J809" s="146"/>
      <c r="K809" s="146"/>
      <c r="L809" s="146"/>
      <c r="M809" s="146"/>
      <c r="N809" s="146"/>
      <c r="O809" s="146"/>
      <c r="P809" s="146"/>
      <c r="Q809" s="146"/>
      <c r="R809" s="146"/>
      <c r="S809" s="146"/>
      <c r="T809" s="146"/>
      <c r="U809" s="146"/>
      <c r="V809" s="146"/>
      <c r="W809" s="146"/>
      <c r="X809" s="146"/>
      <c r="Y809" s="146"/>
      <c r="Z809" s="146"/>
      <c r="AA809" s="146"/>
      <c r="AB809" s="146"/>
      <c r="AC809" s="146"/>
    </row>
    <row r="810">
      <c r="A810" s="146"/>
      <c r="B810" s="146"/>
      <c r="C810" s="146"/>
      <c r="D810" s="146"/>
      <c r="E810" s="146"/>
      <c r="F810" s="146"/>
      <c r="G810" s="146"/>
      <c r="H810" s="146"/>
      <c r="I810" s="146"/>
      <c r="J810" s="146"/>
      <c r="K810" s="146"/>
      <c r="L810" s="146"/>
      <c r="M810" s="146"/>
      <c r="N810" s="146"/>
      <c r="O810" s="146"/>
      <c r="P810" s="146"/>
      <c r="Q810" s="146"/>
      <c r="R810" s="146"/>
      <c r="S810" s="146"/>
      <c r="T810" s="146"/>
      <c r="U810" s="146"/>
      <c r="V810" s="146"/>
      <c r="W810" s="146"/>
      <c r="X810" s="146"/>
      <c r="Y810" s="146"/>
      <c r="Z810" s="146"/>
      <c r="AA810" s="146"/>
      <c r="AB810" s="146"/>
      <c r="AC810" s="146"/>
    </row>
    <row r="811">
      <c r="A811" s="146"/>
      <c r="B811" s="146"/>
      <c r="C811" s="146"/>
      <c r="D811" s="146"/>
      <c r="E811" s="146"/>
      <c r="F811" s="146"/>
      <c r="G811" s="146"/>
      <c r="H811" s="146"/>
      <c r="I811" s="146"/>
      <c r="J811" s="146"/>
      <c r="K811" s="146"/>
      <c r="L811" s="146"/>
      <c r="M811" s="146"/>
      <c r="N811" s="146"/>
      <c r="O811" s="146"/>
      <c r="P811" s="146"/>
      <c r="Q811" s="146"/>
      <c r="R811" s="146"/>
      <c r="S811" s="146"/>
      <c r="T811" s="146"/>
      <c r="U811" s="146"/>
      <c r="V811" s="146"/>
      <c r="W811" s="146"/>
      <c r="X811" s="146"/>
      <c r="Y811" s="146"/>
      <c r="Z811" s="146"/>
      <c r="AA811" s="146"/>
      <c r="AB811" s="146"/>
      <c r="AC811" s="146"/>
    </row>
    <row r="812">
      <c r="A812" s="146"/>
      <c r="B812" s="146"/>
      <c r="C812" s="146"/>
      <c r="D812" s="146"/>
      <c r="E812" s="146"/>
      <c r="F812" s="146"/>
      <c r="G812" s="146"/>
      <c r="H812" s="146"/>
      <c r="I812" s="146"/>
      <c r="J812" s="146"/>
      <c r="K812" s="146"/>
      <c r="L812" s="146"/>
      <c r="M812" s="146"/>
      <c r="N812" s="146"/>
      <c r="O812" s="146"/>
      <c r="P812" s="146"/>
      <c r="Q812" s="146"/>
      <c r="R812" s="146"/>
      <c r="S812" s="146"/>
      <c r="T812" s="146"/>
      <c r="U812" s="146"/>
      <c r="V812" s="146"/>
      <c r="W812" s="146"/>
      <c r="X812" s="146"/>
      <c r="Y812" s="146"/>
      <c r="Z812" s="146"/>
      <c r="AA812" s="146"/>
      <c r="AB812" s="146"/>
      <c r="AC812" s="146"/>
    </row>
    <row r="813">
      <c r="A813" s="146"/>
      <c r="B813" s="146"/>
      <c r="C813" s="146"/>
      <c r="D813" s="146"/>
      <c r="E813" s="146"/>
      <c r="F813" s="146"/>
      <c r="G813" s="146"/>
      <c r="H813" s="146"/>
      <c r="I813" s="146"/>
      <c r="J813" s="146"/>
      <c r="K813" s="146"/>
      <c r="L813" s="146"/>
      <c r="M813" s="146"/>
      <c r="N813" s="146"/>
      <c r="O813" s="146"/>
      <c r="P813" s="146"/>
      <c r="Q813" s="146"/>
      <c r="R813" s="146"/>
      <c r="S813" s="146"/>
      <c r="T813" s="146"/>
      <c r="U813" s="146"/>
      <c r="V813" s="146"/>
      <c r="W813" s="146"/>
      <c r="X813" s="146"/>
      <c r="Y813" s="146"/>
      <c r="Z813" s="146"/>
      <c r="AA813" s="146"/>
      <c r="AB813" s="146"/>
      <c r="AC813" s="146"/>
    </row>
    <row r="814">
      <c r="A814" s="146"/>
      <c r="B814" s="146"/>
      <c r="C814" s="146"/>
      <c r="D814" s="146"/>
      <c r="E814" s="146"/>
      <c r="F814" s="146"/>
      <c r="G814" s="146"/>
      <c r="H814" s="146"/>
      <c r="I814" s="146"/>
      <c r="J814" s="146"/>
      <c r="K814" s="146"/>
      <c r="L814" s="146"/>
      <c r="M814" s="146"/>
      <c r="N814" s="146"/>
      <c r="O814" s="146"/>
      <c r="P814" s="146"/>
      <c r="Q814" s="146"/>
      <c r="R814" s="146"/>
      <c r="S814" s="146"/>
      <c r="T814" s="146"/>
      <c r="U814" s="146"/>
      <c r="V814" s="146"/>
      <c r="W814" s="146"/>
      <c r="X814" s="146"/>
      <c r="Y814" s="146"/>
      <c r="Z814" s="146"/>
      <c r="AA814" s="146"/>
      <c r="AB814" s="146"/>
      <c r="AC814" s="146"/>
    </row>
    <row r="815">
      <c r="A815" s="146"/>
      <c r="B815" s="146"/>
      <c r="C815" s="146"/>
      <c r="D815" s="146"/>
      <c r="E815" s="146"/>
      <c r="F815" s="146"/>
      <c r="G815" s="146"/>
      <c r="H815" s="146"/>
      <c r="I815" s="146"/>
      <c r="J815" s="146"/>
      <c r="K815" s="146"/>
      <c r="L815" s="146"/>
      <c r="M815" s="146"/>
      <c r="N815" s="146"/>
      <c r="O815" s="146"/>
      <c r="P815" s="146"/>
      <c r="Q815" s="146"/>
      <c r="R815" s="146"/>
      <c r="S815" s="146"/>
      <c r="T815" s="146"/>
      <c r="U815" s="146"/>
      <c r="V815" s="146"/>
      <c r="W815" s="146"/>
      <c r="X815" s="146"/>
      <c r="Y815" s="146"/>
      <c r="Z815" s="146"/>
      <c r="AA815" s="146"/>
      <c r="AB815" s="146"/>
      <c r="AC815" s="146"/>
    </row>
    <row r="816">
      <c r="A816" s="146"/>
      <c r="B816" s="146"/>
      <c r="C816" s="146"/>
      <c r="D816" s="146"/>
      <c r="E816" s="146"/>
      <c r="F816" s="146"/>
      <c r="G816" s="146"/>
      <c r="H816" s="146"/>
      <c r="I816" s="146"/>
      <c r="J816" s="146"/>
      <c r="K816" s="146"/>
      <c r="L816" s="146"/>
      <c r="M816" s="146"/>
      <c r="N816" s="146"/>
      <c r="O816" s="146"/>
      <c r="P816" s="146"/>
      <c r="Q816" s="146"/>
      <c r="R816" s="146"/>
      <c r="S816" s="146"/>
      <c r="T816" s="146"/>
      <c r="U816" s="146"/>
      <c r="V816" s="146"/>
      <c r="W816" s="146"/>
      <c r="X816" s="146"/>
      <c r="Y816" s="146"/>
      <c r="Z816" s="146"/>
      <c r="AA816" s="146"/>
      <c r="AB816" s="146"/>
      <c r="AC816" s="146"/>
    </row>
    <row r="817">
      <c r="A817" s="146"/>
      <c r="B817" s="146"/>
      <c r="C817" s="146"/>
      <c r="D817" s="146"/>
      <c r="E817" s="146"/>
      <c r="F817" s="146"/>
      <c r="G817" s="146"/>
      <c r="H817" s="146"/>
      <c r="I817" s="146"/>
      <c r="J817" s="146"/>
      <c r="K817" s="146"/>
      <c r="L817" s="146"/>
      <c r="M817" s="146"/>
      <c r="N817" s="146"/>
      <c r="O817" s="146"/>
      <c r="P817" s="146"/>
      <c r="Q817" s="146"/>
      <c r="R817" s="146"/>
      <c r="S817" s="146"/>
      <c r="T817" s="146"/>
      <c r="U817" s="146"/>
      <c r="V817" s="146"/>
      <c r="W817" s="146"/>
      <c r="X817" s="146"/>
      <c r="Y817" s="146"/>
      <c r="Z817" s="146"/>
      <c r="AA817" s="146"/>
      <c r="AB817" s="146"/>
      <c r="AC817" s="146"/>
    </row>
    <row r="818">
      <c r="A818" s="146"/>
      <c r="B818" s="146"/>
      <c r="C818" s="146"/>
      <c r="D818" s="146"/>
      <c r="E818" s="146"/>
      <c r="F818" s="146"/>
      <c r="G818" s="146"/>
      <c r="H818" s="146"/>
      <c r="I818" s="146"/>
      <c r="J818" s="146"/>
      <c r="K818" s="146"/>
      <c r="L818" s="146"/>
      <c r="M818" s="146"/>
      <c r="N818" s="146"/>
      <c r="O818" s="146"/>
      <c r="P818" s="146"/>
      <c r="Q818" s="146"/>
      <c r="R818" s="146"/>
      <c r="S818" s="146"/>
      <c r="T818" s="146"/>
      <c r="U818" s="146"/>
      <c r="V818" s="146"/>
      <c r="W818" s="146"/>
      <c r="X818" s="146"/>
      <c r="Y818" s="146"/>
      <c r="Z818" s="146"/>
      <c r="AA818" s="146"/>
      <c r="AB818" s="146"/>
      <c r="AC818" s="146"/>
    </row>
    <row r="819">
      <c r="A819" s="146"/>
      <c r="B819" s="146"/>
      <c r="C819" s="146"/>
      <c r="D819" s="146"/>
      <c r="E819" s="146"/>
      <c r="F819" s="146"/>
      <c r="G819" s="146"/>
      <c r="H819" s="146"/>
      <c r="I819" s="146"/>
      <c r="J819" s="146"/>
      <c r="K819" s="146"/>
      <c r="L819" s="146"/>
      <c r="M819" s="146"/>
      <c r="N819" s="146"/>
      <c r="O819" s="146"/>
      <c r="P819" s="146"/>
      <c r="Q819" s="146"/>
      <c r="R819" s="146"/>
      <c r="S819" s="146"/>
      <c r="T819" s="146"/>
      <c r="U819" s="146"/>
      <c r="V819" s="146"/>
      <c r="W819" s="146"/>
      <c r="X819" s="146"/>
      <c r="Y819" s="146"/>
      <c r="Z819" s="146"/>
      <c r="AA819" s="146"/>
      <c r="AB819" s="146"/>
      <c r="AC819" s="146"/>
    </row>
    <row r="820">
      <c r="A820" s="146"/>
      <c r="B820" s="146"/>
      <c r="C820" s="146"/>
      <c r="D820" s="146"/>
      <c r="E820" s="146"/>
      <c r="F820" s="146"/>
      <c r="G820" s="146"/>
      <c r="H820" s="146"/>
      <c r="I820" s="146"/>
      <c r="J820" s="146"/>
      <c r="K820" s="146"/>
      <c r="L820" s="146"/>
      <c r="M820" s="146"/>
      <c r="N820" s="146"/>
      <c r="O820" s="146"/>
      <c r="P820" s="146"/>
      <c r="Q820" s="146"/>
      <c r="R820" s="146"/>
      <c r="S820" s="146"/>
      <c r="T820" s="146"/>
      <c r="U820" s="146"/>
      <c r="V820" s="146"/>
      <c r="W820" s="146"/>
      <c r="X820" s="146"/>
      <c r="Y820" s="146"/>
      <c r="Z820" s="146"/>
      <c r="AA820" s="146"/>
      <c r="AB820" s="146"/>
      <c r="AC820" s="146"/>
    </row>
    <row r="821">
      <c r="A821" s="146"/>
      <c r="B821" s="146"/>
      <c r="C821" s="146"/>
      <c r="D821" s="146"/>
      <c r="E821" s="146"/>
      <c r="F821" s="146"/>
      <c r="G821" s="146"/>
      <c r="H821" s="146"/>
      <c r="I821" s="146"/>
      <c r="J821" s="146"/>
      <c r="K821" s="146"/>
      <c r="L821" s="146"/>
      <c r="M821" s="146"/>
      <c r="N821" s="146"/>
      <c r="O821" s="146"/>
      <c r="P821" s="146"/>
      <c r="Q821" s="146"/>
      <c r="R821" s="146"/>
      <c r="S821" s="146"/>
      <c r="T821" s="146"/>
      <c r="U821" s="146"/>
      <c r="V821" s="146"/>
      <c r="W821" s="146"/>
      <c r="X821" s="146"/>
      <c r="Y821" s="146"/>
      <c r="Z821" s="146"/>
      <c r="AA821" s="146"/>
      <c r="AB821" s="146"/>
      <c r="AC821" s="146"/>
    </row>
    <row r="822">
      <c r="A822" s="146"/>
      <c r="B822" s="146"/>
      <c r="C822" s="146"/>
      <c r="D822" s="146"/>
      <c r="E822" s="146"/>
      <c r="F822" s="146"/>
      <c r="G822" s="146"/>
      <c r="H822" s="146"/>
      <c r="I822" s="146"/>
      <c r="J822" s="146"/>
      <c r="K822" s="146"/>
      <c r="L822" s="146"/>
      <c r="M822" s="146"/>
      <c r="N822" s="146"/>
      <c r="O822" s="146"/>
      <c r="P822" s="146"/>
      <c r="Q822" s="146"/>
      <c r="R822" s="146"/>
      <c r="S822" s="146"/>
      <c r="T822" s="146"/>
      <c r="U822" s="146"/>
      <c r="V822" s="146"/>
      <c r="W822" s="146"/>
      <c r="X822" s="146"/>
      <c r="Y822" s="146"/>
      <c r="Z822" s="146"/>
      <c r="AA822" s="146"/>
      <c r="AB822" s="146"/>
      <c r="AC822" s="146"/>
    </row>
    <row r="823">
      <c r="A823" s="146"/>
      <c r="B823" s="146"/>
      <c r="C823" s="146"/>
      <c r="D823" s="146"/>
      <c r="E823" s="146"/>
      <c r="F823" s="146"/>
      <c r="G823" s="146"/>
      <c r="H823" s="146"/>
      <c r="I823" s="146"/>
      <c r="J823" s="146"/>
      <c r="K823" s="146"/>
      <c r="L823" s="146"/>
      <c r="M823" s="146"/>
      <c r="N823" s="146"/>
      <c r="O823" s="146"/>
      <c r="P823" s="146"/>
      <c r="Q823" s="146"/>
      <c r="R823" s="146"/>
      <c r="S823" s="146"/>
      <c r="T823" s="146"/>
      <c r="U823" s="146"/>
      <c r="V823" s="146"/>
      <c r="W823" s="146"/>
      <c r="X823" s="146"/>
      <c r="Y823" s="146"/>
      <c r="Z823" s="146"/>
      <c r="AA823" s="146"/>
      <c r="AB823" s="146"/>
      <c r="AC823" s="146"/>
    </row>
    <row r="824">
      <c r="A824" s="146"/>
      <c r="B824" s="146"/>
      <c r="C824" s="146"/>
      <c r="D824" s="146"/>
      <c r="E824" s="146"/>
      <c r="F824" s="146"/>
      <c r="G824" s="146"/>
      <c r="H824" s="146"/>
      <c r="I824" s="146"/>
      <c r="J824" s="146"/>
      <c r="K824" s="146"/>
      <c r="L824" s="146"/>
      <c r="M824" s="146"/>
      <c r="N824" s="146"/>
      <c r="O824" s="146"/>
      <c r="P824" s="146"/>
      <c r="Q824" s="146"/>
      <c r="R824" s="146"/>
      <c r="S824" s="146"/>
      <c r="T824" s="146"/>
      <c r="U824" s="146"/>
      <c r="V824" s="146"/>
      <c r="W824" s="146"/>
      <c r="X824" s="146"/>
      <c r="Y824" s="146"/>
      <c r="Z824" s="146"/>
      <c r="AA824" s="146"/>
      <c r="AB824" s="146"/>
      <c r="AC824" s="146"/>
    </row>
    <row r="825">
      <c r="A825" s="146"/>
      <c r="B825" s="146"/>
      <c r="C825" s="146"/>
      <c r="D825" s="146"/>
      <c r="E825" s="146"/>
      <c r="F825" s="146"/>
      <c r="G825" s="146"/>
      <c r="H825" s="146"/>
      <c r="I825" s="146"/>
      <c r="J825" s="146"/>
      <c r="K825" s="146"/>
      <c r="L825" s="146"/>
      <c r="M825" s="146"/>
      <c r="N825" s="146"/>
      <c r="O825" s="146"/>
      <c r="P825" s="146"/>
      <c r="Q825" s="146"/>
      <c r="R825" s="146"/>
      <c r="S825" s="146"/>
      <c r="T825" s="146"/>
      <c r="U825" s="146"/>
      <c r="V825" s="146"/>
      <c r="W825" s="146"/>
      <c r="X825" s="146"/>
      <c r="Y825" s="146"/>
      <c r="Z825" s="146"/>
      <c r="AA825" s="146"/>
      <c r="AB825" s="146"/>
      <c r="AC825" s="146"/>
    </row>
    <row r="826">
      <c r="A826" s="146"/>
      <c r="B826" s="146"/>
      <c r="C826" s="146"/>
      <c r="D826" s="146"/>
      <c r="E826" s="146"/>
      <c r="F826" s="146"/>
      <c r="G826" s="146"/>
      <c r="H826" s="146"/>
      <c r="I826" s="146"/>
      <c r="J826" s="146"/>
      <c r="K826" s="146"/>
      <c r="L826" s="146"/>
      <c r="M826" s="146"/>
      <c r="N826" s="146"/>
      <c r="O826" s="146"/>
      <c r="P826" s="146"/>
      <c r="Q826" s="146"/>
      <c r="R826" s="146"/>
      <c r="S826" s="146"/>
      <c r="T826" s="146"/>
      <c r="U826" s="146"/>
      <c r="V826" s="146"/>
      <c r="W826" s="146"/>
      <c r="X826" s="146"/>
      <c r="Y826" s="146"/>
      <c r="Z826" s="146"/>
      <c r="AA826" s="146"/>
      <c r="AB826" s="146"/>
      <c r="AC826" s="146"/>
    </row>
    <row r="827">
      <c r="A827" s="146"/>
      <c r="B827" s="146"/>
      <c r="C827" s="146"/>
      <c r="D827" s="146"/>
      <c r="E827" s="146"/>
      <c r="F827" s="146"/>
      <c r="G827" s="146"/>
      <c r="H827" s="146"/>
      <c r="I827" s="146"/>
      <c r="J827" s="146"/>
      <c r="K827" s="146"/>
      <c r="L827" s="146"/>
      <c r="M827" s="146"/>
      <c r="N827" s="146"/>
      <c r="O827" s="146"/>
      <c r="P827" s="146"/>
      <c r="Q827" s="146"/>
      <c r="R827" s="146"/>
      <c r="S827" s="146"/>
      <c r="T827" s="146"/>
      <c r="U827" s="146"/>
      <c r="V827" s="146"/>
      <c r="W827" s="146"/>
      <c r="X827" s="146"/>
      <c r="Y827" s="146"/>
      <c r="Z827" s="146"/>
      <c r="AA827" s="146"/>
      <c r="AB827" s="146"/>
      <c r="AC827" s="146"/>
    </row>
    <row r="828">
      <c r="A828" s="146"/>
      <c r="B828" s="146"/>
      <c r="C828" s="146"/>
      <c r="D828" s="146"/>
      <c r="E828" s="146"/>
      <c r="F828" s="146"/>
      <c r="G828" s="146"/>
      <c r="H828" s="146"/>
      <c r="I828" s="146"/>
      <c r="J828" s="146"/>
      <c r="K828" s="146"/>
      <c r="L828" s="146"/>
      <c r="M828" s="146"/>
      <c r="N828" s="146"/>
      <c r="O828" s="146"/>
      <c r="P828" s="146"/>
      <c r="Q828" s="146"/>
      <c r="R828" s="146"/>
      <c r="S828" s="146"/>
      <c r="T828" s="146"/>
      <c r="U828" s="146"/>
      <c r="V828" s="146"/>
      <c r="W828" s="146"/>
      <c r="X828" s="146"/>
      <c r="Y828" s="146"/>
      <c r="Z828" s="146"/>
      <c r="AA828" s="146"/>
      <c r="AB828" s="146"/>
      <c r="AC828" s="146"/>
    </row>
    <row r="829">
      <c r="A829" s="146"/>
      <c r="B829" s="146"/>
      <c r="C829" s="146"/>
      <c r="D829" s="146"/>
      <c r="E829" s="146"/>
      <c r="F829" s="146"/>
      <c r="G829" s="146"/>
      <c r="H829" s="146"/>
      <c r="I829" s="146"/>
      <c r="J829" s="146"/>
      <c r="K829" s="146"/>
      <c r="L829" s="146"/>
      <c r="M829" s="146"/>
      <c r="N829" s="146"/>
      <c r="O829" s="146"/>
      <c r="P829" s="146"/>
      <c r="Q829" s="146"/>
      <c r="R829" s="146"/>
      <c r="S829" s="146"/>
      <c r="T829" s="146"/>
      <c r="U829" s="146"/>
      <c r="V829" s="146"/>
      <c r="W829" s="146"/>
      <c r="X829" s="146"/>
      <c r="Y829" s="146"/>
      <c r="Z829" s="146"/>
      <c r="AA829" s="146"/>
      <c r="AB829" s="146"/>
      <c r="AC829" s="146"/>
    </row>
    <row r="830">
      <c r="A830" s="146"/>
      <c r="B830" s="146"/>
      <c r="C830" s="146"/>
      <c r="D830" s="146"/>
      <c r="E830" s="146"/>
      <c r="F830" s="146"/>
      <c r="G830" s="146"/>
      <c r="H830" s="146"/>
      <c r="I830" s="146"/>
      <c r="J830" s="146"/>
      <c r="K830" s="146"/>
      <c r="L830" s="146"/>
      <c r="M830" s="146"/>
      <c r="N830" s="146"/>
      <c r="O830" s="146"/>
      <c r="P830" s="146"/>
      <c r="Q830" s="146"/>
      <c r="R830" s="146"/>
      <c r="S830" s="146"/>
      <c r="T830" s="146"/>
      <c r="U830" s="146"/>
      <c r="V830" s="146"/>
      <c r="W830" s="146"/>
      <c r="X830" s="146"/>
      <c r="Y830" s="146"/>
      <c r="Z830" s="146"/>
      <c r="AA830" s="146"/>
      <c r="AB830" s="146"/>
      <c r="AC830" s="146"/>
    </row>
    <row r="831">
      <c r="A831" s="146"/>
      <c r="B831" s="146"/>
      <c r="C831" s="146"/>
      <c r="D831" s="146"/>
      <c r="E831" s="146"/>
      <c r="F831" s="146"/>
      <c r="G831" s="146"/>
      <c r="H831" s="146"/>
      <c r="I831" s="146"/>
      <c r="J831" s="146"/>
      <c r="K831" s="146"/>
      <c r="L831" s="146"/>
      <c r="M831" s="146"/>
      <c r="N831" s="146"/>
      <c r="O831" s="146"/>
      <c r="P831" s="146"/>
      <c r="Q831" s="146"/>
      <c r="R831" s="146"/>
      <c r="S831" s="146"/>
      <c r="T831" s="146"/>
      <c r="U831" s="146"/>
      <c r="V831" s="146"/>
      <c r="W831" s="146"/>
      <c r="X831" s="146"/>
      <c r="Y831" s="146"/>
      <c r="Z831" s="146"/>
      <c r="AA831" s="146"/>
      <c r="AB831" s="146"/>
      <c r="AC831" s="146"/>
    </row>
    <row r="832">
      <c r="A832" s="146"/>
      <c r="B832" s="146"/>
      <c r="C832" s="146"/>
      <c r="D832" s="146"/>
      <c r="E832" s="146"/>
      <c r="F832" s="146"/>
      <c r="G832" s="146"/>
      <c r="H832" s="146"/>
      <c r="I832" s="146"/>
      <c r="J832" s="146"/>
      <c r="K832" s="146"/>
      <c r="L832" s="146"/>
      <c r="M832" s="146"/>
      <c r="N832" s="146"/>
      <c r="O832" s="146"/>
      <c r="P832" s="146"/>
      <c r="Q832" s="146"/>
      <c r="R832" s="146"/>
      <c r="S832" s="146"/>
      <c r="T832" s="146"/>
      <c r="U832" s="146"/>
      <c r="V832" s="146"/>
      <c r="W832" s="146"/>
      <c r="X832" s="146"/>
      <c r="Y832" s="146"/>
      <c r="Z832" s="146"/>
      <c r="AA832" s="146"/>
      <c r="AB832" s="146"/>
      <c r="AC832" s="146"/>
    </row>
    <row r="833">
      <c r="A833" s="146"/>
      <c r="B833" s="146"/>
      <c r="C833" s="146"/>
      <c r="D833" s="146"/>
      <c r="E833" s="146"/>
      <c r="F833" s="146"/>
      <c r="G833" s="146"/>
      <c r="H833" s="146"/>
      <c r="I833" s="146"/>
      <c r="J833" s="146"/>
      <c r="K833" s="146"/>
      <c r="L833" s="146"/>
      <c r="M833" s="146"/>
      <c r="N833" s="146"/>
      <c r="O833" s="146"/>
      <c r="P833" s="146"/>
      <c r="Q833" s="146"/>
      <c r="R833" s="146"/>
      <c r="S833" s="146"/>
      <c r="T833" s="146"/>
      <c r="U833" s="146"/>
      <c r="V833" s="146"/>
      <c r="W833" s="146"/>
      <c r="X833" s="146"/>
      <c r="Y833" s="146"/>
      <c r="Z833" s="146"/>
      <c r="AA833" s="146"/>
      <c r="AB833" s="146"/>
      <c r="AC833" s="146"/>
    </row>
    <row r="834">
      <c r="A834" s="146"/>
      <c r="B834" s="146"/>
      <c r="C834" s="146"/>
      <c r="D834" s="146"/>
      <c r="E834" s="146"/>
      <c r="F834" s="146"/>
      <c r="G834" s="146"/>
      <c r="H834" s="146"/>
      <c r="I834" s="146"/>
      <c r="J834" s="146"/>
      <c r="K834" s="146"/>
      <c r="L834" s="146"/>
      <c r="M834" s="146"/>
      <c r="N834" s="146"/>
      <c r="O834" s="146"/>
      <c r="P834" s="146"/>
      <c r="Q834" s="146"/>
      <c r="R834" s="146"/>
      <c r="S834" s="146"/>
      <c r="T834" s="146"/>
      <c r="U834" s="146"/>
      <c r="V834" s="146"/>
      <c r="W834" s="146"/>
      <c r="X834" s="146"/>
      <c r="Y834" s="146"/>
      <c r="Z834" s="146"/>
      <c r="AA834" s="146"/>
      <c r="AB834" s="146"/>
      <c r="AC834" s="146"/>
    </row>
    <row r="835">
      <c r="A835" s="146"/>
      <c r="B835" s="146"/>
      <c r="C835" s="146"/>
      <c r="D835" s="146"/>
      <c r="E835" s="146"/>
      <c r="F835" s="146"/>
      <c r="G835" s="146"/>
      <c r="H835" s="146"/>
      <c r="I835" s="146"/>
      <c r="J835" s="146"/>
      <c r="K835" s="146"/>
      <c r="L835" s="146"/>
      <c r="M835" s="146"/>
      <c r="N835" s="146"/>
      <c r="O835" s="146"/>
      <c r="P835" s="146"/>
      <c r="Q835" s="146"/>
      <c r="R835" s="146"/>
      <c r="S835" s="146"/>
      <c r="T835" s="146"/>
      <c r="U835" s="146"/>
      <c r="V835" s="146"/>
      <c r="W835" s="146"/>
      <c r="X835" s="146"/>
      <c r="Y835" s="146"/>
      <c r="Z835" s="146"/>
      <c r="AA835" s="146"/>
      <c r="AB835" s="146"/>
      <c r="AC835" s="146"/>
    </row>
    <row r="836">
      <c r="A836" s="146"/>
      <c r="B836" s="146"/>
      <c r="C836" s="146"/>
      <c r="D836" s="146"/>
      <c r="E836" s="146"/>
      <c r="F836" s="146"/>
      <c r="G836" s="146"/>
      <c r="H836" s="146"/>
      <c r="I836" s="146"/>
      <c r="J836" s="146"/>
      <c r="K836" s="146"/>
      <c r="L836" s="146"/>
      <c r="M836" s="146"/>
      <c r="N836" s="146"/>
      <c r="O836" s="146"/>
      <c r="P836" s="146"/>
      <c r="Q836" s="146"/>
      <c r="R836" s="146"/>
      <c r="S836" s="146"/>
      <c r="T836" s="146"/>
      <c r="U836" s="146"/>
      <c r="V836" s="146"/>
      <c r="W836" s="146"/>
      <c r="X836" s="146"/>
      <c r="Y836" s="146"/>
      <c r="Z836" s="146"/>
      <c r="AA836" s="146"/>
      <c r="AB836" s="146"/>
      <c r="AC836" s="146"/>
    </row>
    <row r="837">
      <c r="A837" s="146"/>
      <c r="B837" s="146"/>
      <c r="C837" s="146"/>
      <c r="D837" s="146"/>
      <c r="E837" s="146"/>
      <c r="F837" s="146"/>
      <c r="G837" s="146"/>
      <c r="H837" s="146"/>
      <c r="I837" s="146"/>
      <c r="J837" s="146"/>
      <c r="K837" s="146"/>
      <c r="L837" s="146"/>
      <c r="M837" s="146"/>
      <c r="N837" s="146"/>
      <c r="O837" s="146"/>
      <c r="P837" s="146"/>
      <c r="Q837" s="146"/>
      <c r="R837" s="146"/>
      <c r="S837" s="146"/>
      <c r="T837" s="146"/>
      <c r="U837" s="146"/>
      <c r="V837" s="146"/>
      <c r="W837" s="146"/>
      <c r="X837" s="146"/>
      <c r="Y837" s="146"/>
      <c r="Z837" s="146"/>
      <c r="AA837" s="146"/>
      <c r="AB837" s="146"/>
      <c r="AC837" s="146"/>
    </row>
    <row r="838">
      <c r="A838" s="146"/>
      <c r="B838" s="146"/>
      <c r="C838" s="146"/>
      <c r="D838" s="146"/>
      <c r="E838" s="146"/>
      <c r="F838" s="146"/>
      <c r="G838" s="146"/>
      <c r="H838" s="146"/>
      <c r="I838" s="146"/>
      <c r="J838" s="146"/>
      <c r="K838" s="146"/>
      <c r="L838" s="146"/>
      <c r="M838" s="146"/>
      <c r="N838" s="146"/>
      <c r="O838" s="146"/>
      <c r="P838" s="146"/>
      <c r="Q838" s="146"/>
      <c r="R838" s="146"/>
      <c r="S838" s="146"/>
      <c r="T838" s="146"/>
      <c r="U838" s="146"/>
      <c r="V838" s="146"/>
      <c r="W838" s="146"/>
      <c r="X838" s="146"/>
      <c r="Y838" s="146"/>
      <c r="Z838" s="146"/>
      <c r="AA838" s="146"/>
      <c r="AB838" s="146"/>
      <c r="AC838" s="146"/>
    </row>
    <row r="839">
      <c r="A839" s="146"/>
      <c r="B839" s="146"/>
      <c r="C839" s="146"/>
      <c r="D839" s="146"/>
      <c r="E839" s="146"/>
      <c r="F839" s="146"/>
      <c r="G839" s="146"/>
      <c r="H839" s="146"/>
      <c r="I839" s="146"/>
      <c r="J839" s="146"/>
      <c r="K839" s="146"/>
      <c r="L839" s="146"/>
      <c r="M839" s="146"/>
      <c r="N839" s="146"/>
      <c r="O839" s="146"/>
      <c r="P839" s="146"/>
      <c r="Q839" s="146"/>
      <c r="R839" s="146"/>
      <c r="S839" s="146"/>
      <c r="T839" s="146"/>
      <c r="U839" s="146"/>
      <c r="V839" s="146"/>
      <c r="W839" s="146"/>
      <c r="X839" s="146"/>
      <c r="Y839" s="146"/>
      <c r="Z839" s="146"/>
      <c r="AA839" s="146"/>
      <c r="AB839" s="146"/>
      <c r="AC839" s="146"/>
    </row>
    <row r="840">
      <c r="A840" s="146"/>
      <c r="B840" s="146"/>
      <c r="C840" s="146"/>
      <c r="D840" s="146"/>
      <c r="E840" s="146"/>
      <c r="F840" s="146"/>
      <c r="G840" s="146"/>
      <c r="H840" s="146"/>
      <c r="I840" s="146"/>
      <c r="J840" s="146"/>
      <c r="K840" s="146"/>
      <c r="L840" s="146"/>
      <c r="M840" s="146"/>
      <c r="N840" s="146"/>
      <c r="O840" s="146"/>
      <c r="P840" s="146"/>
      <c r="Q840" s="146"/>
      <c r="R840" s="146"/>
      <c r="S840" s="146"/>
      <c r="T840" s="146"/>
      <c r="U840" s="146"/>
      <c r="V840" s="146"/>
      <c r="W840" s="146"/>
      <c r="X840" s="146"/>
      <c r="Y840" s="146"/>
      <c r="Z840" s="146"/>
      <c r="AA840" s="146"/>
      <c r="AB840" s="146"/>
      <c r="AC840" s="146"/>
    </row>
    <row r="841">
      <c r="A841" s="146"/>
      <c r="B841" s="146"/>
      <c r="C841" s="146"/>
      <c r="D841" s="146"/>
      <c r="E841" s="146"/>
      <c r="F841" s="146"/>
      <c r="G841" s="146"/>
      <c r="H841" s="146"/>
      <c r="I841" s="146"/>
      <c r="J841" s="146"/>
      <c r="K841" s="146"/>
      <c r="L841" s="146"/>
      <c r="M841" s="146"/>
      <c r="N841" s="146"/>
      <c r="O841" s="146"/>
      <c r="P841" s="146"/>
      <c r="Q841" s="146"/>
      <c r="R841" s="146"/>
      <c r="S841" s="146"/>
      <c r="T841" s="146"/>
      <c r="U841" s="146"/>
      <c r="V841" s="146"/>
      <c r="W841" s="146"/>
      <c r="X841" s="146"/>
      <c r="Y841" s="146"/>
      <c r="Z841" s="146"/>
      <c r="AA841" s="146"/>
      <c r="AB841" s="146"/>
      <c r="AC841" s="146"/>
    </row>
    <row r="842">
      <c r="A842" s="146"/>
      <c r="B842" s="146"/>
      <c r="C842" s="146"/>
      <c r="D842" s="146"/>
      <c r="E842" s="146"/>
      <c r="F842" s="146"/>
      <c r="G842" s="146"/>
      <c r="H842" s="146"/>
      <c r="I842" s="146"/>
      <c r="J842" s="146"/>
      <c r="K842" s="146"/>
      <c r="L842" s="146"/>
      <c r="M842" s="146"/>
      <c r="N842" s="146"/>
      <c r="O842" s="146"/>
      <c r="P842" s="146"/>
      <c r="Q842" s="146"/>
      <c r="R842" s="146"/>
      <c r="S842" s="146"/>
      <c r="T842" s="146"/>
      <c r="U842" s="146"/>
      <c r="V842" s="146"/>
      <c r="W842" s="146"/>
      <c r="X842" s="146"/>
      <c r="Y842" s="146"/>
      <c r="Z842" s="146"/>
      <c r="AA842" s="146"/>
      <c r="AB842" s="146"/>
      <c r="AC842" s="146"/>
    </row>
    <row r="843">
      <c r="A843" s="146"/>
      <c r="B843" s="146"/>
      <c r="C843" s="146"/>
      <c r="D843" s="146"/>
      <c r="E843" s="146"/>
      <c r="F843" s="146"/>
      <c r="G843" s="146"/>
      <c r="H843" s="146"/>
      <c r="I843" s="146"/>
      <c r="J843" s="146"/>
      <c r="K843" s="146"/>
      <c r="L843" s="146"/>
      <c r="M843" s="146"/>
      <c r="N843" s="146"/>
      <c r="O843" s="146"/>
      <c r="P843" s="146"/>
      <c r="Q843" s="146"/>
      <c r="R843" s="146"/>
      <c r="S843" s="146"/>
      <c r="T843" s="146"/>
      <c r="U843" s="146"/>
      <c r="V843" s="146"/>
      <c r="W843" s="146"/>
      <c r="X843" s="146"/>
      <c r="Y843" s="146"/>
      <c r="Z843" s="146"/>
      <c r="AA843" s="146"/>
      <c r="AB843" s="146"/>
      <c r="AC843" s="146"/>
    </row>
    <row r="844">
      <c r="A844" s="146"/>
      <c r="B844" s="146"/>
      <c r="C844" s="146"/>
      <c r="D844" s="146"/>
      <c r="E844" s="146"/>
      <c r="F844" s="146"/>
      <c r="G844" s="146"/>
      <c r="H844" s="146"/>
      <c r="I844" s="146"/>
      <c r="J844" s="146"/>
      <c r="K844" s="146"/>
      <c r="L844" s="146"/>
      <c r="M844" s="146"/>
      <c r="N844" s="146"/>
      <c r="O844" s="146"/>
      <c r="P844" s="146"/>
      <c r="Q844" s="146"/>
      <c r="R844" s="146"/>
      <c r="S844" s="146"/>
      <c r="T844" s="146"/>
      <c r="U844" s="146"/>
      <c r="V844" s="146"/>
      <c r="W844" s="146"/>
      <c r="X844" s="146"/>
      <c r="Y844" s="146"/>
      <c r="Z844" s="146"/>
      <c r="AA844" s="146"/>
      <c r="AB844" s="146"/>
      <c r="AC844" s="146"/>
    </row>
    <row r="845">
      <c r="A845" s="146"/>
      <c r="B845" s="146"/>
      <c r="C845" s="146"/>
      <c r="D845" s="146"/>
      <c r="E845" s="146"/>
      <c r="F845" s="146"/>
      <c r="G845" s="146"/>
      <c r="H845" s="146"/>
      <c r="I845" s="146"/>
      <c r="J845" s="146"/>
      <c r="K845" s="146"/>
      <c r="L845" s="146"/>
      <c r="M845" s="146"/>
      <c r="N845" s="146"/>
      <c r="O845" s="146"/>
      <c r="P845" s="146"/>
      <c r="Q845" s="146"/>
      <c r="R845" s="146"/>
      <c r="S845" s="146"/>
      <c r="T845" s="146"/>
      <c r="U845" s="146"/>
      <c r="V845" s="146"/>
      <c r="W845" s="146"/>
      <c r="X845" s="146"/>
      <c r="Y845" s="146"/>
      <c r="Z845" s="146"/>
      <c r="AA845" s="146"/>
      <c r="AB845" s="146"/>
      <c r="AC845" s="146"/>
    </row>
    <row r="846">
      <c r="A846" s="146"/>
      <c r="B846" s="146"/>
      <c r="C846" s="146"/>
      <c r="D846" s="146"/>
      <c r="E846" s="146"/>
      <c r="F846" s="146"/>
      <c r="G846" s="146"/>
      <c r="H846" s="146"/>
      <c r="I846" s="146"/>
      <c r="J846" s="146"/>
      <c r="K846" s="146"/>
      <c r="L846" s="146"/>
      <c r="M846" s="146"/>
      <c r="N846" s="146"/>
      <c r="O846" s="146"/>
      <c r="P846" s="146"/>
      <c r="Q846" s="146"/>
      <c r="R846" s="146"/>
      <c r="S846" s="146"/>
      <c r="T846" s="146"/>
      <c r="U846" s="146"/>
      <c r="V846" s="146"/>
      <c r="W846" s="146"/>
      <c r="X846" s="146"/>
      <c r="Y846" s="146"/>
      <c r="Z846" s="146"/>
      <c r="AA846" s="146"/>
      <c r="AB846" s="146"/>
      <c r="AC846" s="146"/>
    </row>
    <row r="847">
      <c r="A847" s="146"/>
      <c r="B847" s="146"/>
      <c r="C847" s="146"/>
      <c r="D847" s="146"/>
      <c r="E847" s="146"/>
      <c r="F847" s="146"/>
      <c r="G847" s="146"/>
      <c r="H847" s="146"/>
      <c r="I847" s="146"/>
      <c r="J847" s="146"/>
      <c r="K847" s="146"/>
      <c r="L847" s="146"/>
      <c r="M847" s="146"/>
      <c r="N847" s="146"/>
      <c r="O847" s="146"/>
      <c r="P847" s="146"/>
      <c r="Q847" s="146"/>
      <c r="R847" s="146"/>
      <c r="S847" s="146"/>
      <c r="T847" s="146"/>
      <c r="U847" s="146"/>
      <c r="V847" s="146"/>
      <c r="W847" s="146"/>
      <c r="X847" s="146"/>
      <c r="Y847" s="146"/>
      <c r="Z847" s="146"/>
      <c r="AA847" s="146"/>
      <c r="AB847" s="146"/>
      <c r="AC847" s="146"/>
    </row>
    <row r="848">
      <c r="A848" s="146"/>
      <c r="B848" s="146"/>
      <c r="C848" s="146"/>
      <c r="D848" s="146"/>
      <c r="E848" s="146"/>
      <c r="F848" s="146"/>
      <c r="G848" s="146"/>
      <c r="H848" s="146"/>
      <c r="I848" s="146"/>
      <c r="J848" s="146"/>
      <c r="K848" s="146"/>
      <c r="L848" s="146"/>
      <c r="M848" s="146"/>
      <c r="N848" s="146"/>
      <c r="O848" s="146"/>
      <c r="P848" s="146"/>
      <c r="Q848" s="146"/>
      <c r="R848" s="146"/>
      <c r="S848" s="146"/>
      <c r="T848" s="146"/>
      <c r="U848" s="146"/>
      <c r="V848" s="146"/>
      <c r="W848" s="146"/>
      <c r="X848" s="146"/>
      <c r="Y848" s="146"/>
      <c r="Z848" s="146"/>
      <c r="AA848" s="146"/>
      <c r="AB848" s="146"/>
      <c r="AC848" s="146"/>
    </row>
    <row r="849">
      <c r="A849" s="146"/>
      <c r="B849" s="146"/>
      <c r="C849" s="146"/>
      <c r="D849" s="146"/>
      <c r="E849" s="146"/>
      <c r="F849" s="146"/>
      <c r="G849" s="146"/>
      <c r="H849" s="146"/>
      <c r="I849" s="146"/>
      <c r="J849" s="146"/>
      <c r="K849" s="146"/>
      <c r="L849" s="146"/>
      <c r="M849" s="146"/>
      <c r="N849" s="146"/>
      <c r="O849" s="146"/>
      <c r="P849" s="146"/>
      <c r="Q849" s="146"/>
      <c r="R849" s="146"/>
      <c r="S849" s="146"/>
      <c r="T849" s="146"/>
      <c r="U849" s="146"/>
      <c r="V849" s="146"/>
      <c r="W849" s="146"/>
      <c r="X849" s="146"/>
      <c r="Y849" s="146"/>
      <c r="Z849" s="146"/>
      <c r="AA849" s="146"/>
      <c r="AB849" s="146"/>
      <c r="AC849" s="146"/>
    </row>
    <row r="850">
      <c r="A850" s="146"/>
      <c r="B850" s="146"/>
      <c r="C850" s="146"/>
      <c r="D850" s="146"/>
      <c r="E850" s="146"/>
      <c r="F850" s="146"/>
      <c r="G850" s="146"/>
      <c r="H850" s="146"/>
      <c r="I850" s="146"/>
      <c r="J850" s="146"/>
      <c r="K850" s="146"/>
      <c r="L850" s="146"/>
      <c r="M850" s="146"/>
      <c r="N850" s="146"/>
      <c r="O850" s="146"/>
      <c r="P850" s="146"/>
      <c r="Q850" s="146"/>
      <c r="R850" s="146"/>
      <c r="S850" s="146"/>
      <c r="T850" s="146"/>
      <c r="U850" s="146"/>
      <c r="V850" s="146"/>
      <c r="W850" s="146"/>
      <c r="X850" s="146"/>
      <c r="Y850" s="146"/>
      <c r="Z850" s="146"/>
      <c r="AA850" s="146"/>
      <c r="AB850" s="146"/>
      <c r="AC850" s="146"/>
    </row>
    <row r="851">
      <c r="A851" s="146"/>
      <c r="B851" s="146"/>
      <c r="C851" s="146"/>
      <c r="D851" s="146"/>
      <c r="E851" s="146"/>
      <c r="F851" s="146"/>
      <c r="G851" s="146"/>
      <c r="H851" s="146"/>
      <c r="I851" s="146"/>
      <c r="J851" s="146"/>
      <c r="K851" s="146"/>
      <c r="L851" s="146"/>
      <c r="M851" s="146"/>
      <c r="N851" s="146"/>
      <c r="O851" s="146"/>
      <c r="P851" s="146"/>
      <c r="Q851" s="146"/>
      <c r="R851" s="146"/>
      <c r="S851" s="146"/>
      <c r="T851" s="146"/>
      <c r="U851" s="146"/>
      <c r="V851" s="146"/>
      <c r="W851" s="146"/>
      <c r="X851" s="146"/>
      <c r="Y851" s="146"/>
      <c r="Z851" s="146"/>
      <c r="AA851" s="146"/>
      <c r="AB851" s="146"/>
      <c r="AC851" s="146"/>
    </row>
    <row r="852">
      <c r="A852" s="146"/>
      <c r="B852" s="146"/>
      <c r="C852" s="146"/>
      <c r="D852" s="146"/>
      <c r="E852" s="146"/>
      <c r="F852" s="146"/>
      <c r="G852" s="146"/>
      <c r="H852" s="146"/>
      <c r="I852" s="146"/>
      <c r="J852" s="146"/>
      <c r="K852" s="146"/>
      <c r="L852" s="146"/>
      <c r="M852" s="146"/>
      <c r="N852" s="146"/>
      <c r="O852" s="146"/>
      <c r="P852" s="146"/>
      <c r="Q852" s="146"/>
      <c r="R852" s="146"/>
      <c r="S852" s="146"/>
      <c r="T852" s="146"/>
      <c r="U852" s="146"/>
      <c r="V852" s="146"/>
      <c r="W852" s="146"/>
      <c r="X852" s="146"/>
      <c r="Y852" s="146"/>
      <c r="Z852" s="146"/>
      <c r="AA852" s="146"/>
      <c r="AB852" s="146"/>
      <c r="AC852" s="146"/>
    </row>
    <row r="853">
      <c r="A853" s="146"/>
      <c r="B853" s="146"/>
      <c r="C853" s="146"/>
      <c r="D853" s="146"/>
      <c r="E853" s="146"/>
      <c r="F853" s="146"/>
      <c r="G853" s="146"/>
      <c r="H853" s="146"/>
      <c r="I853" s="146"/>
      <c r="J853" s="146"/>
      <c r="K853" s="146"/>
      <c r="L853" s="146"/>
      <c r="M853" s="146"/>
      <c r="N853" s="146"/>
      <c r="O853" s="146"/>
      <c r="P853" s="146"/>
      <c r="Q853" s="146"/>
      <c r="R853" s="146"/>
      <c r="S853" s="146"/>
      <c r="T853" s="146"/>
      <c r="U853" s="146"/>
      <c r="V853" s="146"/>
      <c r="W853" s="146"/>
      <c r="X853" s="146"/>
      <c r="Y853" s="146"/>
      <c r="Z853" s="146"/>
      <c r="AA853" s="146"/>
      <c r="AB853" s="146"/>
      <c r="AC853" s="146"/>
    </row>
    <row r="854">
      <c r="A854" s="146"/>
      <c r="B854" s="146"/>
      <c r="C854" s="146"/>
      <c r="D854" s="146"/>
      <c r="E854" s="146"/>
      <c r="F854" s="146"/>
      <c r="G854" s="146"/>
      <c r="H854" s="146"/>
      <c r="I854" s="146"/>
      <c r="J854" s="146"/>
      <c r="K854" s="146"/>
      <c r="L854" s="146"/>
      <c r="M854" s="146"/>
      <c r="N854" s="146"/>
      <c r="O854" s="146"/>
      <c r="P854" s="146"/>
      <c r="Q854" s="146"/>
      <c r="R854" s="146"/>
      <c r="S854" s="146"/>
      <c r="T854" s="146"/>
      <c r="U854" s="146"/>
      <c r="V854" s="146"/>
      <c r="W854" s="146"/>
      <c r="X854" s="146"/>
      <c r="Y854" s="146"/>
      <c r="Z854" s="146"/>
      <c r="AA854" s="146"/>
      <c r="AB854" s="146"/>
      <c r="AC854" s="146"/>
    </row>
    <row r="855">
      <c r="A855" s="146"/>
      <c r="B855" s="146"/>
      <c r="C855" s="146"/>
      <c r="D855" s="146"/>
      <c r="E855" s="146"/>
      <c r="F855" s="146"/>
      <c r="G855" s="146"/>
      <c r="H855" s="146"/>
      <c r="I855" s="146"/>
      <c r="J855" s="146"/>
      <c r="K855" s="146"/>
      <c r="L855" s="146"/>
      <c r="M855" s="146"/>
      <c r="N855" s="146"/>
      <c r="O855" s="146"/>
      <c r="P855" s="146"/>
      <c r="Q855" s="146"/>
      <c r="R855" s="146"/>
      <c r="S855" s="146"/>
      <c r="T855" s="146"/>
      <c r="U855" s="146"/>
      <c r="V855" s="146"/>
      <c r="W855" s="146"/>
      <c r="X855" s="146"/>
      <c r="Y855" s="146"/>
      <c r="Z855" s="146"/>
      <c r="AA855" s="146"/>
      <c r="AB855" s="146"/>
      <c r="AC855" s="146"/>
    </row>
    <row r="856">
      <c r="A856" s="146"/>
      <c r="B856" s="146"/>
      <c r="C856" s="146"/>
      <c r="D856" s="146"/>
      <c r="E856" s="146"/>
      <c r="F856" s="146"/>
      <c r="G856" s="146"/>
      <c r="H856" s="146"/>
      <c r="I856" s="146"/>
      <c r="J856" s="146"/>
      <c r="K856" s="146"/>
      <c r="L856" s="146"/>
      <c r="M856" s="146"/>
      <c r="N856" s="146"/>
      <c r="O856" s="146"/>
      <c r="P856" s="146"/>
      <c r="Q856" s="146"/>
      <c r="R856" s="146"/>
      <c r="S856" s="146"/>
      <c r="T856" s="146"/>
      <c r="U856" s="146"/>
      <c r="V856" s="146"/>
      <c r="W856" s="146"/>
      <c r="X856" s="146"/>
      <c r="Y856" s="146"/>
      <c r="Z856" s="146"/>
      <c r="AA856" s="146"/>
      <c r="AB856" s="146"/>
      <c r="AC856" s="146"/>
    </row>
    <row r="857">
      <c r="A857" s="146"/>
      <c r="B857" s="146"/>
      <c r="C857" s="146"/>
      <c r="D857" s="146"/>
      <c r="E857" s="146"/>
      <c r="F857" s="146"/>
      <c r="G857" s="146"/>
      <c r="H857" s="146"/>
      <c r="I857" s="146"/>
      <c r="J857" s="146"/>
      <c r="K857" s="146"/>
      <c r="L857" s="146"/>
      <c r="M857" s="146"/>
      <c r="N857" s="146"/>
      <c r="O857" s="146"/>
      <c r="P857" s="146"/>
      <c r="Q857" s="146"/>
      <c r="R857" s="146"/>
      <c r="S857" s="146"/>
      <c r="T857" s="146"/>
      <c r="U857" s="146"/>
      <c r="V857" s="146"/>
      <c r="W857" s="146"/>
      <c r="X857" s="146"/>
      <c r="Y857" s="146"/>
      <c r="Z857" s="146"/>
      <c r="AA857" s="146"/>
      <c r="AB857" s="146"/>
      <c r="AC857" s="146"/>
    </row>
    <row r="858">
      <c r="A858" s="146"/>
      <c r="B858" s="146"/>
      <c r="C858" s="146"/>
      <c r="D858" s="146"/>
      <c r="E858" s="146"/>
      <c r="F858" s="146"/>
      <c r="G858" s="146"/>
      <c r="H858" s="146"/>
      <c r="I858" s="146"/>
      <c r="J858" s="146"/>
      <c r="K858" s="146"/>
      <c r="L858" s="146"/>
      <c r="M858" s="146"/>
      <c r="N858" s="146"/>
      <c r="O858" s="146"/>
      <c r="P858" s="146"/>
      <c r="Q858" s="146"/>
      <c r="R858" s="146"/>
      <c r="S858" s="146"/>
      <c r="T858" s="146"/>
      <c r="U858" s="146"/>
      <c r="V858" s="146"/>
      <c r="W858" s="146"/>
      <c r="X858" s="146"/>
      <c r="Y858" s="146"/>
      <c r="Z858" s="146"/>
      <c r="AA858" s="146"/>
      <c r="AB858" s="146"/>
      <c r="AC858" s="146"/>
    </row>
    <row r="859">
      <c r="A859" s="146"/>
      <c r="B859" s="146"/>
      <c r="C859" s="146"/>
      <c r="D859" s="146"/>
      <c r="E859" s="146"/>
      <c r="F859" s="146"/>
      <c r="G859" s="146"/>
      <c r="H859" s="146"/>
      <c r="I859" s="146"/>
      <c r="J859" s="146"/>
      <c r="K859" s="146"/>
      <c r="L859" s="146"/>
      <c r="M859" s="146"/>
      <c r="N859" s="146"/>
      <c r="O859" s="146"/>
      <c r="P859" s="146"/>
      <c r="Q859" s="146"/>
      <c r="R859" s="146"/>
      <c r="S859" s="146"/>
      <c r="T859" s="146"/>
      <c r="U859" s="146"/>
      <c r="V859" s="146"/>
      <c r="W859" s="146"/>
      <c r="X859" s="146"/>
      <c r="Y859" s="146"/>
      <c r="Z859" s="146"/>
      <c r="AA859" s="146"/>
      <c r="AB859" s="146"/>
      <c r="AC859" s="146"/>
    </row>
    <row r="860">
      <c r="A860" s="146"/>
      <c r="B860" s="146"/>
      <c r="C860" s="146"/>
      <c r="D860" s="146"/>
      <c r="E860" s="146"/>
      <c r="F860" s="146"/>
      <c r="G860" s="146"/>
      <c r="H860" s="146"/>
      <c r="I860" s="146"/>
      <c r="J860" s="146"/>
      <c r="K860" s="146"/>
      <c r="L860" s="146"/>
      <c r="M860" s="146"/>
      <c r="N860" s="146"/>
      <c r="O860" s="146"/>
      <c r="P860" s="146"/>
      <c r="Q860" s="146"/>
      <c r="R860" s="146"/>
      <c r="S860" s="146"/>
      <c r="T860" s="146"/>
      <c r="U860" s="146"/>
      <c r="V860" s="146"/>
      <c r="W860" s="146"/>
      <c r="X860" s="146"/>
      <c r="Y860" s="146"/>
      <c r="Z860" s="146"/>
      <c r="AA860" s="146"/>
      <c r="AB860" s="146"/>
      <c r="AC860" s="146"/>
    </row>
    <row r="861">
      <c r="A861" s="146"/>
      <c r="B861" s="146"/>
      <c r="C861" s="146"/>
      <c r="D861" s="146"/>
      <c r="E861" s="146"/>
      <c r="F861" s="146"/>
      <c r="G861" s="146"/>
      <c r="H861" s="146"/>
      <c r="I861" s="146"/>
      <c r="J861" s="146"/>
      <c r="K861" s="146"/>
      <c r="L861" s="146"/>
      <c r="M861" s="146"/>
      <c r="N861" s="146"/>
      <c r="O861" s="146"/>
      <c r="P861" s="146"/>
      <c r="Q861" s="146"/>
      <c r="R861" s="146"/>
      <c r="S861" s="146"/>
      <c r="T861" s="146"/>
      <c r="U861" s="146"/>
      <c r="V861" s="146"/>
      <c r="W861" s="146"/>
      <c r="X861" s="146"/>
      <c r="Y861" s="146"/>
      <c r="Z861" s="146"/>
      <c r="AA861" s="146"/>
      <c r="AB861" s="146"/>
      <c r="AC861" s="146"/>
    </row>
    <row r="862">
      <c r="A862" s="146"/>
      <c r="B862" s="146"/>
      <c r="C862" s="146"/>
      <c r="D862" s="146"/>
      <c r="E862" s="146"/>
      <c r="F862" s="146"/>
      <c r="G862" s="146"/>
      <c r="H862" s="146"/>
      <c r="I862" s="146"/>
      <c r="J862" s="146"/>
      <c r="K862" s="146"/>
      <c r="L862" s="146"/>
      <c r="M862" s="146"/>
      <c r="N862" s="146"/>
      <c r="O862" s="146"/>
      <c r="P862" s="146"/>
      <c r="Q862" s="146"/>
      <c r="R862" s="146"/>
      <c r="S862" s="146"/>
      <c r="T862" s="146"/>
      <c r="U862" s="146"/>
      <c r="V862" s="146"/>
      <c r="W862" s="146"/>
      <c r="X862" s="146"/>
      <c r="Y862" s="146"/>
      <c r="Z862" s="146"/>
      <c r="AA862" s="146"/>
      <c r="AB862" s="146"/>
      <c r="AC862" s="146"/>
    </row>
    <row r="863">
      <c r="A863" s="146"/>
      <c r="B863" s="146"/>
      <c r="C863" s="146"/>
      <c r="D863" s="146"/>
      <c r="E863" s="146"/>
      <c r="F863" s="146"/>
      <c r="G863" s="146"/>
      <c r="H863" s="146"/>
      <c r="I863" s="146"/>
      <c r="J863" s="146"/>
      <c r="K863" s="146"/>
      <c r="L863" s="146"/>
      <c r="M863" s="146"/>
      <c r="N863" s="146"/>
      <c r="O863" s="146"/>
      <c r="P863" s="146"/>
      <c r="Q863" s="146"/>
      <c r="R863" s="146"/>
      <c r="S863" s="146"/>
      <c r="T863" s="146"/>
      <c r="U863" s="146"/>
      <c r="V863" s="146"/>
      <c r="W863" s="146"/>
      <c r="X863" s="146"/>
      <c r="Y863" s="146"/>
      <c r="Z863" s="146"/>
      <c r="AA863" s="146"/>
      <c r="AB863" s="146"/>
      <c r="AC863" s="146"/>
    </row>
    <row r="864">
      <c r="A864" s="146"/>
      <c r="B864" s="146"/>
      <c r="C864" s="146"/>
      <c r="D864" s="146"/>
      <c r="E864" s="146"/>
      <c r="F864" s="146"/>
      <c r="G864" s="146"/>
      <c r="H864" s="146"/>
      <c r="I864" s="146"/>
      <c r="J864" s="146"/>
      <c r="K864" s="146"/>
      <c r="L864" s="146"/>
      <c r="M864" s="146"/>
      <c r="N864" s="146"/>
      <c r="O864" s="146"/>
      <c r="P864" s="146"/>
      <c r="Q864" s="146"/>
      <c r="R864" s="146"/>
      <c r="S864" s="146"/>
      <c r="T864" s="146"/>
      <c r="U864" s="146"/>
      <c r="V864" s="146"/>
      <c r="W864" s="146"/>
      <c r="X864" s="146"/>
      <c r="Y864" s="146"/>
      <c r="Z864" s="146"/>
      <c r="AA864" s="146"/>
      <c r="AB864" s="146"/>
      <c r="AC864" s="146"/>
    </row>
    <row r="865">
      <c r="A865" s="146"/>
      <c r="B865" s="146"/>
      <c r="C865" s="146"/>
      <c r="D865" s="146"/>
      <c r="E865" s="146"/>
      <c r="F865" s="146"/>
      <c r="G865" s="146"/>
      <c r="H865" s="146"/>
      <c r="I865" s="146"/>
      <c r="J865" s="146"/>
      <c r="K865" s="146"/>
      <c r="L865" s="146"/>
      <c r="M865" s="146"/>
      <c r="N865" s="146"/>
      <c r="O865" s="146"/>
      <c r="P865" s="146"/>
      <c r="Q865" s="146"/>
      <c r="R865" s="146"/>
      <c r="S865" s="146"/>
      <c r="T865" s="146"/>
      <c r="U865" s="146"/>
      <c r="V865" s="146"/>
      <c r="W865" s="146"/>
      <c r="X865" s="146"/>
      <c r="Y865" s="146"/>
      <c r="Z865" s="146"/>
      <c r="AA865" s="146"/>
      <c r="AB865" s="146"/>
      <c r="AC865" s="146"/>
    </row>
    <row r="866">
      <c r="A866" s="146"/>
      <c r="B866" s="146"/>
      <c r="C866" s="146"/>
      <c r="D866" s="146"/>
      <c r="E866" s="146"/>
      <c r="F866" s="146"/>
      <c r="G866" s="146"/>
      <c r="H866" s="146"/>
      <c r="I866" s="146"/>
      <c r="J866" s="146"/>
      <c r="K866" s="146"/>
      <c r="L866" s="146"/>
      <c r="M866" s="146"/>
      <c r="N866" s="146"/>
      <c r="O866" s="146"/>
      <c r="P866" s="146"/>
      <c r="Q866" s="146"/>
      <c r="R866" s="146"/>
      <c r="S866" s="146"/>
      <c r="T866" s="146"/>
      <c r="U866" s="146"/>
      <c r="V866" s="146"/>
      <c r="W866" s="146"/>
      <c r="X866" s="146"/>
      <c r="Y866" s="146"/>
      <c r="Z866" s="146"/>
      <c r="AA866" s="146"/>
      <c r="AB866" s="146"/>
      <c r="AC866" s="146"/>
    </row>
    <row r="867">
      <c r="A867" s="146"/>
      <c r="B867" s="146"/>
      <c r="C867" s="146"/>
      <c r="D867" s="146"/>
      <c r="E867" s="146"/>
      <c r="F867" s="146"/>
      <c r="G867" s="146"/>
      <c r="H867" s="146"/>
      <c r="I867" s="146"/>
      <c r="J867" s="146"/>
      <c r="K867" s="146"/>
      <c r="L867" s="146"/>
      <c r="M867" s="146"/>
      <c r="N867" s="146"/>
      <c r="O867" s="146"/>
      <c r="P867" s="146"/>
      <c r="Q867" s="146"/>
      <c r="R867" s="146"/>
      <c r="S867" s="146"/>
      <c r="T867" s="146"/>
      <c r="U867" s="146"/>
      <c r="V867" s="146"/>
      <c r="W867" s="146"/>
      <c r="X867" s="146"/>
      <c r="Y867" s="146"/>
      <c r="Z867" s="146"/>
      <c r="AA867" s="146"/>
      <c r="AB867" s="146"/>
      <c r="AC867" s="146"/>
    </row>
    <row r="868">
      <c r="A868" s="146"/>
      <c r="B868" s="146"/>
      <c r="C868" s="146"/>
      <c r="D868" s="146"/>
      <c r="E868" s="146"/>
      <c r="F868" s="146"/>
      <c r="G868" s="146"/>
      <c r="H868" s="146"/>
      <c r="I868" s="146"/>
      <c r="J868" s="146"/>
      <c r="K868" s="146"/>
      <c r="L868" s="146"/>
      <c r="M868" s="146"/>
      <c r="N868" s="146"/>
      <c r="O868" s="146"/>
      <c r="P868" s="146"/>
      <c r="Q868" s="146"/>
      <c r="R868" s="146"/>
      <c r="S868" s="146"/>
      <c r="T868" s="146"/>
      <c r="U868" s="146"/>
      <c r="V868" s="146"/>
      <c r="W868" s="146"/>
      <c r="X868" s="146"/>
      <c r="Y868" s="146"/>
      <c r="Z868" s="146"/>
      <c r="AA868" s="146"/>
      <c r="AB868" s="146"/>
      <c r="AC868" s="146"/>
    </row>
    <row r="869">
      <c r="A869" s="146"/>
      <c r="B869" s="146"/>
      <c r="C869" s="146"/>
      <c r="D869" s="146"/>
      <c r="E869" s="146"/>
      <c r="F869" s="146"/>
      <c r="G869" s="146"/>
      <c r="H869" s="146"/>
      <c r="I869" s="146"/>
      <c r="J869" s="146"/>
      <c r="K869" s="146"/>
      <c r="L869" s="146"/>
      <c r="M869" s="146"/>
      <c r="N869" s="146"/>
      <c r="O869" s="146"/>
      <c r="P869" s="146"/>
      <c r="Q869" s="146"/>
      <c r="R869" s="146"/>
      <c r="S869" s="146"/>
      <c r="T869" s="146"/>
      <c r="U869" s="146"/>
      <c r="V869" s="146"/>
      <c r="W869" s="146"/>
      <c r="X869" s="146"/>
      <c r="Y869" s="146"/>
      <c r="Z869" s="146"/>
      <c r="AA869" s="146"/>
      <c r="AB869" s="146"/>
      <c r="AC869" s="146"/>
    </row>
    <row r="870">
      <c r="A870" s="146"/>
      <c r="B870" s="146"/>
      <c r="C870" s="146"/>
      <c r="D870" s="146"/>
      <c r="E870" s="146"/>
      <c r="F870" s="146"/>
      <c r="G870" s="146"/>
      <c r="H870" s="146"/>
      <c r="I870" s="146"/>
      <c r="J870" s="146"/>
      <c r="K870" s="146"/>
      <c r="L870" s="146"/>
      <c r="M870" s="146"/>
      <c r="N870" s="146"/>
      <c r="O870" s="146"/>
      <c r="P870" s="146"/>
      <c r="Q870" s="146"/>
      <c r="R870" s="146"/>
      <c r="S870" s="146"/>
      <c r="T870" s="146"/>
      <c r="U870" s="146"/>
      <c r="V870" s="146"/>
      <c r="W870" s="146"/>
      <c r="X870" s="146"/>
      <c r="Y870" s="146"/>
      <c r="Z870" s="146"/>
      <c r="AA870" s="146"/>
      <c r="AB870" s="146"/>
      <c r="AC870" s="146"/>
    </row>
    <row r="871">
      <c r="A871" s="146"/>
      <c r="B871" s="146"/>
      <c r="C871" s="146"/>
      <c r="D871" s="146"/>
      <c r="E871" s="146"/>
      <c r="F871" s="146"/>
      <c r="G871" s="146"/>
      <c r="H871" s="146"/>
      <c r="I871" s="146"/>
      <c r="J871" s="146"/>
      <c r="K871" s="146"/>
      <c r="L871" s="146"/>
      <c r="M871" s="146"/>
      <c r="N871" s="146"/>
      <c r="O871" s="146"/>
      <c r="P871" s="146"/>
      <c r="Q871" s="146"/>
      <c r="R871" s="146"/>
      <c r="S871" s="146"/>
      <c r="T871" s="146"/>
      <c r="U871" s="146"/>
      <c r="V871" s="146"/>
      <c r="W871" s="146"/>
      <c r="X871" s="146"/>
      <c r="Y871" s="146"/>
      <c r="Z871" s="146"/>
      <c r="AA871" s="146"/>
      <c r="AB871" s="146"/>
      <c r="AC871" s="146"/>
    </row>
    <row r="872">
      <c r="A872" s="146"/>
      <c r="B872" s="146"/>
      <c r="C872" s="146"/>
      <c r="D872" s="146"/>
      <c r="E872" s="146"/>
      <c r="F872" s="146"/>
      <c r="G872" s="146"/>
      <c r="H872" s="146"/>
      <c r="I872" s="146"/>
      <c r="J872" s="146"/>
      <c r="K872" s="146"/>
      <c r="L872" s="146"/>
      <c r="M872" s="146"/>
      <c r="N872" s="146"/>
      <c r="O872" s="146"/>
      <c r="P872" s="146"/>
      <c r="Q872" s="146"/>
      <c r="R872" s="146"/>
      <c r="S872" s="146"/>
      <c r="T872" s="146"/>
      <c r="U872" s="146"/>
      <c r="V872" s="146"/>
      <c r="W872" s="146"/>
      <c r="X872" s="146"/>
      <c r="Y872" s="146"/>
      <c r="Z872" s="146"/>
      <c r="AA872" s="146"/>
      <c r="AB872" s="146"/>
      <c r="AC872" s="146"/>
    </row>
    <row r="873">
      <c r="A873" s="146"/>
      <c r="B873" s="146"/>
      <c r="C873" s="146"/>
      <c r="D873" s="146"/>
      <c r="E873" s="146"/>
      <c r="F873" s="146"/>
      <c r="G873" s="146"/>
      <c r="H873" s="146"/>
      <c r="I873" s="146"/>
      <c r="J873" s="146"/>
      <c r="K873" s="146"/>
      <c r="L873" s="146"/>
      <c r="M873" s="146"/>
      <c r="N873" s="146"/>
      <c r="O873" s="146"/>
      <c r="P873" s="146"/>
      <c r="Q873" s="146"/>
      <c r="R873" s="146"/>
      <c r="S873" s="146"/>
      <c r="T873" s="146"/>
      <c r="U873" s="146"/>
      <c r="V873" s="146"/>
      <c r="W873" s="146"/>
      <c r="X873" s="146"/>
      <c r="Y873" s="146"/>
      <c r="Z873" s="146"/>
      <c r="AA873" s="146"/>
      <c r="AB873" s="146"/>
      <c r="AC873" s="146"/>
    </row>
    <row r="874">
      <c r="A874" s="146"/>
      <c r="B874" s="146"/>
      <c r="C874" s="146"/>
      <c r="D874" s="146"/>
      <c r="E874" s="146"/>
      <c r="F874" s="146"/>
      <c r="G874" s="146"/>
      <c r="H874" s="146"/>
      <c r="I874" s="146"/>
      <c r="J874" s="146"/>
      <c r="K874" s="146"/>
      <c r="L874" s="146"/>
      <c r="M874" s="146"/>
      <c r="N874" s="146"/>
      <c r="O874" s="146"/>
      <c r="P874" s="146"/>
      <c r="Q874" s="146"/>
      <c r="R874" s="146"/>
      <c r="S874" s="146"/>
      <c r="T874" s="146"/>
      <c r="U874" s="146"/>
      <c r="V874" s="146"/>
      <c r="W874" s="146"/>
      <c r="X874" s="146"/>
      <c r="Y874" s="146"/>
      <c r="Z874" s="146"/>
      <c r="AA874" s="146"/>
      <c r="AB874" s="146"/>
      <c r="AC874" s="146"/>
    </row>
    <row r="875">
      <c r="A875" s="146"/>
      <c r="B875" s="146"/>
      <c r="C875" s="146"/>
      <c r="D875" s="146"/>
      <c r="E875" s="146"/>
      <c r="F875" s="146"/>
      <c r="G875" s="146"/>
      <c r="H875" s="146"/>
      <c r="I875" s="146"/>
      <c r="J875" s="146"/>
      <c r="K875" s="146"/>
      <c r="L875" s="146"/>
      <c r="M875" s="146"/>
      <c r="N875" s="146"/>
      <c r="O875" s="146"/>
      <c r="P875" s="146"/>
      <c r="Q875" s="146"/>
      <c r="R875" s="146"/>
      <c r="S875" s="146"/>
      <c r="T875" s="146"/>
      <c r="U875" s="146"/>
      <c r="V875" s="146"/>
      <c r="W875" s="146"/>
      <c r="X875" s="146"/>
      <c r="Y875" s="146"/>
      <c r="Z875" s="146"/>
      <c r="AA875" s="146"/>
      <c r="AB875" s="146"/>
      <c r="AC875" s="146"/>
    </row>
    <row r="876">
      <c r="A876" s="146"/>
      <c r="B876" s="146"/>
      <c r="C876" s="146"/>
      <c r="D876" s="146"/>
      <c r="E876" s="146"/>
      <c r="F876" s="146"/>
      <c r="G876" s="146"/>
      <c r="H876" s="146"/>
      <c r="I876" s="146"/>
      <c r="J876" s="146"/>
      <c r="K876" s="146"/>
      <c r="L876" s="146"/>
      <c r="M876" s="146"/>
      <c r="N876" s="146"/>
      <c r="O876" s="146"/>
      <c r="P876" s="146"/>
      <c r="Q876" s="146"/>
      <c r="R876" s="146"/>
      <c r="S876" s="146"/>
      <c r="T876" s="146"/>
      <c r="U876" s="146"/>
      <c r="V876" s="146"/>
      <c r="W876" s="146"/>
      <c r="X876" s="146"/>
      <c r="Y876" s="146"/>
      <c r="Z876" s="146"/>
      <c r="AA876" s="146"/>
      <c r="AB876" s="146"/>
      <c r="AC876" s="146"/>
    </row>
    <row r="877">
      <c r="A877" s="146"/>
      <c r="B877" s="146"/>
      <c r="C877" s="146"/>
      <c r="D877" s="146"/>
      <c r="E877" s="146"/>
      <c r="F877" s="146"/>
      <c r="G877" s="146"/>
      <c r="H877" s="146"/>
      <c r="I877" s="146"/>
      <c r="J877" s="146"/>
      <c r="K877" s="146"/>
      <c r="L877" s="146"/>
      <c r="M877" s="146"/>
      <c r="N877" s="146"/>
      <c r="O877" s="146"/>
      <c r="P877" s="146"/>
      <c r="Q877" s="146"/>
      <c r="R877" s="146"/>
      <c r="S877" s="146"/>
      <c r="T877" s="146"/>
      <c r="U877" s="146"/>
      <c r="V877" s="146"/>
      <c r="W877" s="146"/>
      <c r="X877" s="146"/>
      <c r="Y877" s="146"/>
      <c r="Z877" s="146"/>
      <c r="AA877" s="146"/>
      <c r="AB877" s="146"/>
      <c r="AC877" s="146"/>
    </row>
    <row r="878">
      <c r="A878" s="146"/>
      <c r="B878" s="146"/>
      <c r="C878" s="146"/>
      <c r="D878" s="146"/>
      <c r="E878" s="146"/>
      <c r="F878" s="146"/>
      <c r="G878" s="146"/>
      <c r="H878" s="146"/>
      <c r="I878" s="146"/>
      <c r="J878" s="146"/>
      <c r="K878" s="146"/>
      <c r="L878" s="146"/>
      <c r="M878" s="146"/>
      <c r="N878" s="146"/>
      <c r="O878" s="146"/>
      <c r="P878" s="146"/>
      <c r="Q878" s="146"/>
      <c r="R878" s="146"/>
      <c r="S878" s="146"/>
      <c r="T878" s="146"/>
      <c r="U878" s="146"/>
      <c r="V878" s="146"/>
      <c r="W878" s="146"/>
      <c r="X878" s="146"/>
      <c r="Y878" s="146"/>
      <c r="Z878" s="146"/>
      <c r="AA878" s="146"/>
      <c r="AB878" s="146"/>
      <c r="AC878" s="146"/>
    </row>
    <row r="879">
      <c r="A879" s="146"/>
      <c r="B879" s="146"/>
      <c r="C879" s="146"/>
      <c r="D879" s="146"/>
      <c r="E879" s="146"/>
      <c r="F879" s="146"/>
      <c r="G879" s="146"/>
      <c r="H879" s="146"/>
      <c r="I879" s="146"/>
      <c r="J879" s="146"/>
      <c r="K879" s="146"/>
      <c r="L879" s="146"/>
      <c r="M879" s="146"/>
      <c r="N879" s="146"/>
      <c r="O879" s="146"/>
      <c r="P879" s="146"/>
      <c r="Q879" s="146"/>
      <c r="R879" s="146"/>
      <c r="S879" s="146"/>
      <c r="T879" s="146"/>
      <c r="U879" s="146"/>
      <c r="V879" s="146"/>
      <c r="W879" s="146"/>
      <c r="X879" s="146"/>
      <c r="Y879" s="146"/>
      <c r="Z879" s="146"/>
      <c r="AA879" s="146"/>
      <c r="AB879" s="146"/>
      <c r="AC879" s="146"/>
    </row>
    <row r="880">
      <c r="A880" s="146"/>
      <c r="B880" s="146"/>
      <c r="C880" s="146"/>
      <c r="D880" s="146"/>
      <c r="E880" s="146"/>
      <c r="F880" s="146"/>
      <c r="G880" s="146"/>
      <c r="H880" s="146"/>
      <c r="I880" s="146"/>
      <c r="J880" s="146"/>
      <c r="K880" s="146"/>
      <c r="L880" s="146"/>
      <c r="M880" s="146"/>
      <c r="N880" s="146"/>
      <c r="O880" s="146"/>
      <c r="P880" s="146"/>
      <c r="Q880" s="146"/>
      <c r="R880" s="146"/>
      <c r="S880" s="146"/>
      <c r="T880" s="146"/>
      <c r="U880" s="146"/>
      <c r="V880" s="146"/>
      <c r="W880" s="146"/>
      <c r="X880" s="146"/>
      <c r="Y880" s="146"/>
      <c r="Z880" s="146"/>
      <c r="AA880" s="146"/>
      <c r="AB880" s="146"/>
      <c r="AC880" s="146"/>
    </row>
    <row r="881">
      <c r="A881" s="146"/>
      <c r="B881" s="146"/>
      <c r="C881" s="146"/>
      <c r="D881" s="146"/>
      <c r="E881" s="146"/>
      <c r="F881" s="146"/>
      <c r="G881" s="146"/>
      <c r="H881" s="146"/>
      <c r="I881" s="146"/>
      <c r="J881" s="146"/>
      <c r="K881" s="146"/>
      <c r="L881" s="146"/>
      <c r="M881" s="146"/>
      <c r="N881" s="146"/>
      <c r="O881" s="146"/>
      <c r="P881" s="146"/>
      <c r="Q881" s="146"/>
      <c r="R881" s="146"/>
      <c r="S881" s="146"/>
      <c r="T881" s="146"/>
      <c r="U881" s="146"/>
      <c r="V881" s="146"/>
      <c r="W881" s="146"/>
      <c r="X881" s="146"/>
      <c r="Y881" s="146"/>
      <c r="Z881" s="146"/>
      <c r="AA881" s="146"/>
      <c r="AB881" s="146"/>
      <c r="AC881" s="146"/>
    </row>
    <row r="882">
      <c r="A882" s="146"/>
      <c r="B882" s="146"/>
      <c r="C882" s="146"/>
      <c r="D882" s="146"/>
      <c r="E882" s="146"/>
      <c r="F882" s="146"/>
      <c r="G882" s="146"/>
      <c r="H882" s="146"/>
      <c r="I882" s="146"/>
      <c r="J882" s="146"/>
      <c r="K882" s="146"/>
      <c r="L882" s="146"/>
      <c r="M882" s="146"/>
      <c r="N882" s="146"/>
      <c r="O882" s="146"/>
      <c r="P882" s="146"/>
      <c r="Q882" s="146"/>
      <c r="R882" s="146"/>
      <c r="S882" s="146"/>
      <c r="T882" s="146"/>
      <c r="U882" s="146"/>
      <c r="V882" s="146"/>
      <c r="W882" s="146"/>
      <c r="X882" s="146"/>
      <c r="Y882" s="146"/>
      <c r="Z882" s="146"/>
      <c r="AA882" s="146"/>
      <c r="AB882" s="146"/>
      <c r="AC882" s="146"/>
    </row>
    <row r="883">
      <c r="A883" s="146"/>
      <c r="B883" s="146"/>
      <c r="C883" s="146"/>
      <c r="D883" s="146"/>
      <c r="E883" s="146"/>
      <c r="F883" s="146"/>
      <c r="G883" s="146"/>
      <c r="H883" s="146"/>
      <c r="I883" s="146"/>
      <c r="J883" s="146"/>
      <c r="K883" s="146"/>
      <c r="L883" s="146"/>
      <c r="M883" s="146"/>
      <c r="N883" s="146"/>
      <c r="O883" s="146"/>
      <c r="P883" s="146"/>
      <c r="Q883" s="146"/>
      <c r="R883" s="146"/>
      <c r="S883" s="146"/>
      <c r="T883" s="146"/>
      <c r="U883" s="146"/>
      <c r="V883" s="146"/>
      <c r="W883" s="146"/>
      <c r="X883" s="146"/>
      <c r="Y883" s="146"/>
      <c r="Z883" s="146"/>
      <c r="AA883" s="146"/>
      <c r="AB883" s="146"/>
      <c r="AC883" s="146"/>
    </row>
    <row r="884">
      <c r="A884" s="146"/>
      <c r="B884" s="146"/>
      <c r="C884" s="146"/>
      <c r="D884" s="146"/>
      <c r="E884" s="146"/>
      <c r="F884" s="146"/>
      <c r="G884" s="146"/>
      <c r="H884" s="146"/>
      <c r="I884" s="146"/>
      <c r="J884" s="146"/>
      <c r="K884" s="146"/>
      <c r="L884" s="146"/>
      <c r="M884" s="146"/>
      <c r="N884" s="146"/>
      <c r="O884" s="146"/>
      <c r="P884" s="146"/>
      <c r="Q884" s="146"/>
      <c r="R884" s="146"/>
      <c r="S884" s="146"/>
      <c r="T884" s="146"/>
      <c r="U884" s="146"/>
      <c r="V884" s="146"/>
      <c r="W884" s="146"/>
      <c r="X884" s="146"/>
      <c r="Y884" s="146"/>
      <c r="Z884" s="146"/>
      <c r="AA884" s="146"/>
      <c r="AB884" s="146"/>
      <c r="AC884" s="146"/>
    </row>
    <row r="885">
      <c r="A885" s="146"/>
      <c r="B885" s="146"/>
      <c r="C885" s="146"/>
      <c r="D885" s="146"/>
      <c r="E885" s="146"/>
      <c r="F885" s="146"/>
      <c r="G885" s="146"/>
      <c r="H885" s="146"/>
      <c r="I885" s="146"/>
      <c r="J885" s="146"/>
      <c r="K885" s="146"/>
      <c r="L885" s="146"/>
      <c r="M885" s="146"/>
      <c r="N885" s="146"/>
      <c r="O885" s="146"/>
      <c r="P885" s="146"/>
      <c r="Q885" s="146"/>
      <c r="R885" s="146"/>
      <c r="S885" s="146"/>
      <c r="T885" s="146"/>
      <c r="U885" s="146"/>
      <c r="V885" s="146"/>
      <c r="W885" s="146"/>
      <c r="X885" s="146"/>
      <c r="Y885" s="146"/>
      <c r="Z885" s="146"/>
      <c r="AA885" s="146"/>
      <c r="AB885" s="146"/>
      <c r="AC885" s="146"/>
    </row>
    <row r="886">
      <c r="A886" s="146"/>
      <c r="B886" s="146"/>
      <c r="C886" s="146"/>
      <c r="D886" s="146"/>
      <c r="E886" s="146"/>
      <c r="F886" s="146"/>
      <c r="G886" s="146"/>
      <c r="H886" s="146"/>
      <c r="I886" s="146"/>
      <c r="J886" s="146"/>
      <c r="K886" s="146"/>
      <c r="L886" s="146"/>
      <c r="M886" s="146"/>
      <c r="N886" s="146"/>
      <c r="O886" s="146"/>
      <c r="P886" s="146"/>
      <c r="Q886" s="146"/>
      <c r="R886" s="146"/>
      <c r="S886" s="146"/>
      <c r="T886" s="146"/>
      <c r="U886" s="146"/>
      <c r="V886" s="146"/>
      <c r="W886" s="146"/>
      <c r="X886" s="146"/>
      <c r="Y886" s="146"/>
      <c r="Z886" s="146"/>
      <c r="AA886" s="146"/>
      <c r="AB886" s="146"/>
      <c r="AC886" s="146"/>
    </row>
    <row r="887">
      <c r="A887" s="146"/>
      <c r="B887" s="146"/>
      <c r="C887" s="146"/>
      <c r="D887" s="146"/>
      <c r="E887" s="146"/>
      <c r="F887" s="146"/>
      <c r="G887" s="146"/>
      <c r="H887" s="146"/>
      <c r="I887" s="146"/>
      <c r="J887" s="146"/>
      <c r="K887" s="146"/>
      <c r="L887" s="146"/>
      <c r="M887" s="146"/>
      <c r="N887" s="146"/>
      <c r="O887" s="146"/>
      <c r="P887" s="146"/>
      <c r="Q887" s="146"/>
      <c r="R887" s="146"/>
      <c r="S887" s="146"/>
      <c r="T887" s="146"/>
      <c r="U887" s="146"/>
      <c r="V887" s="146"/>
      <c r="W887" s="146"/>
      <c r="X887" s="146"/>
      <c r="Y887" s="146"/>
      <c r="Z887" s="146"/>
      <c r="AA887" s="146"/>
      <c r="AB887" s="146"/>
      <c r="AC887" s="146"/>
    </row>
    <row r="888">
      <c r="A888" s="146"/>
      <c r="B888" s="146"/>
      <c r="C888" s="146"/>
      <c r="D888" s="146"/>
      <c r="E888" s="146"/>
      <c r="F888" s="146"/>
      <c r="G888" s="146"/>
      <c r="H888" s="146"/>
      <c r="I888" s="146"/>
      <c r="J888" s="146"/>
      <c r="K888" s="146"/>
      <c r="L888" s="146"/>
      <c r="M888" s="146"/>
      <c r="N888" s="146"/>
      <c r="O888" s="146"/>
      <c r="P888" s="146"/>
      <c r="Q888" s="146"/>
      <c r="R888" s="146"/>
      <c r="S888" s="146"/>
      <c r="T888" s="146"/>
      <c r="U888" s="146"/>
      <c r="V888" s="146"/>
      <c r="W888" s="146"/>
      <c r="X888" s="146"/>
      <c r="Y888" s="146"/>
      <c r="Z888" s="146"/>
      <c r="AA888" s="146"/>
      <c r="AB888" s="146"/>
      <c r="AC888" s="146"/>
    </row>
    <row r="889">
      <c r="A889" s="146"/>
      <c r="B889" s="146"/>
      <c r="C889" s="146"/>
      <c r="D889" s="146"/>
      <c r="E889" s="146"/>
      <c r="F889" s="146"/>
      <c r="G889" s="146"/>
      <c r="H889" s="146"/>
      <c r="I889" s="146"/>
      <c r="J889" s="146"/>
      <c r="K889" s="146"/>
      <c r="L889" s="146"/>
      <c r="M889" s="146"/>
      <c r="N889" s="146"/>
      <c r="O889" s="146"/>
      <c r="P889" s="146"/>
      <c r="Q889" s="146"/>
      <c r="R889" s="146"/>
      <c r="S889" s="146"/>
      <c r="T889" s="146"/>
      <c r="U889" s="146"/>
      <c r="V889" s="146"/>
      <c r="W889" s="146"/>
      <c r="X889" s="146"/>
      <c r="Y889" s="146"/>
      <c r="Z889" s="146"/>
      <c r="AA889" s="146"/>
      <c r="AB889" s="146"/>
      <c r="AC889" s="146"/>
    </row>
    <row r="890">
      <c r="A890" s="146"/>
      <c r="B890" s="146"/>
      <c r="C890" s="146"/>
      <c r="D890" s="146"/>
      <c r="E890" s="146"/>
      <c r="F890" s="146"/>
      <c r="G890" s="146"/>
      <c r="H890" s="146"/>
      <c r="I890" s="146"/>
      <c r="J890" s="146"/>
      <c r="K890" s="146"/>
      <c r="L890" s="146"/>
      <c r="M890" s="146"/>
      <c r="N890" s="146"/>
      <c r="O890" s="146"/>
      <c r="P890" s="146"/>
      <c r="Q890" s="146"/>
      <c r="R890" s="146"/>
      <c r="S890" s="146"/>
      <c r="T890" s="146"/>
      <c r="U890" s="146"/>
      <c r="V890" s="146"/>
      <c r="W890" s="146"/>
      <c r="X890" s="146"/>
      <c r="Y890" s="146"/>
      <c r="Z890" s="146"/>
      <c r="AA890" s="146"/>
      <c r="AB890" s="146"/>
      <c r="AC890" s="146"/>
    </row>
    <row r="891">
      <c r="A891" s="146"/>
      <c r="B891" s="146"/>
      <c r="C891" s="146"/>
      <c r="D891" s="146"/>
      <c r="E891" s="146"/>
      <c r="F891" s="146"/>
      <c r="G891" s="146"/>
      <c r="H891" s="146"/>
      <c r="I891" s="146"/>
      <c r="J891" s="146"/>
      <c r="K891" s="146"/>
      <c r="L891" s="146"/>
      <c r="M891" s="146"/>
      <c r="N891" s="146"/>
      <c r="O891" s="146"/>
      <c r="P891" s="146"/>
      <c r="Q891" s="146"/>
      <c r="R891" s="146"/>
      <c r="S891" s="146"/>
      <c r="T891" s="146"/>
      <c r="U891" s="146"/>
      <c r="V891" s="146"/>
      <c r="W891" s="146"/>
      <c r="X891" s="146"/>
      <c r="Y891" s="146"/>
      <c r="Z891" s="146"/>
      <c r="AA891" s="146"/>
      <c r="AB891" s="146"/>
      <c r="AC891" s="146"/>
    </row>
    <row r="892">
      <c r="A892" s="146"/>
      <c r="B892" s="146"/>
      <c r="C892" s="146"/>
      <c r="D892" s="146"/>
      <c r="E892" s="146"/>
      <c r="F892" s="146"/>
      <c r="G892" s="146"/>
      <c r="H892" s="146"/>
      <c r="I892" s="146"/>
      <c r="J892" s="146"/>
      <c r="K892" s="146"/>
      <c r="L892" s="146"/>
      <c r="M892" s="146"/>
      <c r="N892" s="146"/>
      <c r="O892" s="146"/>
      <c r="P892" s="146"/>
      <c r="Q892" s="146"/>
      <c r="R892" s="146"/>
      <c r="S892" s="146"/>
      <c r="T892" s="146"/>
      <c r="U892" s="146"/>
      <c r="V892" s="146"/>
      <c r="W892" s="146"/>
      <c r="X892" s="146"/>
      <c r="Y892" s="146"/>
      <c r="Z892" s="146"/>
      <c r="AA892" s="146"/>
      <c r="AB892" s="146"/>
      <c r="AC892" s="146"/>
    </row>
    <row r="893">
      <c r="A893" s="146"/>
      <c r="B893" s="146"/>
      <c r="C893" s="146"/>
      <c r="D893" s="146"/>
      <c r="E893" s="146"/>
      <c r="F893" s="146"/>
      <c r="G893" s="146"/>
      <c r="H893" s="146"/>
      <c r="I893" s="146"/>
      <c r="J893" s="146"/>
      <c r="K893" s="146"/>
      <c r="L893" s="146"/>
      <c r="M893" s="146"/>
      <c r="N893" s="146"/>
      <c r="O893" s="146"/>
      <c r="P893" s="146"/>
      <c r="Q893" s="146"/>
      <c r="R893" s="146"/>
      <c r="S893" s="146"/>
      <c r="T893" s="146"/>
      <c r="U893" s="146"/>
      <c r="V893" s="146"/>
      <c r="W893" s="146"/>
      <c r="X893" s="146"/>
      <c r="Y893" s="146"/>
      <c r="Z893" s="146"/>
      <c r="AA893" s="146"/>
      <c r="AB893" s="146"/>
      <c r="AC893" s="146"/>
    </row>
    <row r="894">
      <c r="A894" s="146"/>
      <c r="B894" s="146"/>
      <c r="C894" s="146"/>
      <c r="D894" s="146"/>
      <c r="E894" s="146"/>
      <c r="F894" s="146"/>
      <c r="G894" s="146"/>
      <c r="H894" s="146"/>
      <c r="I894" s="146"/>
      <c r="J894" s="146"/>
      <c r="K894" s="146"/>
      <c r="L894" s="146"/>
      <c r="M894" s="146"/>
      <c r="N894" s="146"/>
      <c r="O894" s="146"/>
      <c r="P894" s="146"/>
      <c r="Q894" s="146"/>
      <c r="R894" s="146"/>
      <c r="S894" s="146"/>
      <c r="T894" s="146"/>
      <c r="U894" s="146"/>
      <c r="V894" s="146"/>
      <c r="W894" s="146"/>
      <c r="X894" s="146"/>
      <c r="Y894" s="146"/>
      <c r="Z894" s="146"/>
      <c r="AA894" s="146"/>
      <c r="AB894" s="146"/>
      <c r="AC894" s="146"/>
    </row>
    <row r="895">
      <c r="A895" s="146"/>
      <c r="B895" s="146"/>
      <c r="C895" s="146"/>
      <c r="D895" s="146"/>
      <c r="E895" s="146"/>
      <c r="F895" s="146"/>
      <c r="G895" s="146"/>
      <c r="H895" s="146"/>
      <c r="I895" s="146"/>
      <c r="J895" s="146"/>
      <c r="K895" s="146"/>
      <c r="L895" s="146"/>
      <c r="M895" s="146"/>
      <c r="N895" s="146"/>
      <c r="O895" s="146"/>
      <c r="P895" s="146"/>
      <c r="Q895" s="146"/>
      <c r="R895" s="146"/>
      <c r="S895" s="146"/>
      <c r="T895" s="146"/>
      <c r="U895" s="146"/>
      <c r="V895" s="146"/>
      <c r="W895" s="146"/>
      <c r="X895" s="146"/>
      <c r="Y895" s="146"/>
      <c r="Z895" s="146"/>
      <c r="AA895" s="146"/>
      <c r="AB895" s="146"/>
      <c r="AC895" s="146"/>
    </row>
    <row r="896">
      <c r="A896" s="146"/>
      <c r="B896" s="146"/>
      <c r="C896" s="146"/>
      <c r="D896" s="146"/>
      <c r="E896" s="146"/>
      <c r="F896" s="146"/>
      <c r="G896" s="146"/>
      <c r="H896" s="146"/>
      <c r="I896" s="146"/>
      <c r="J896" s="146"/>
      <c r="K896" s="146"/>
      <c r="L896" s="146"/>
      <c r="M896" s="146"/>
      <c r="N896" s="146"/>
      <c r="O896" s="146"/>
      <c r="P896" s="146"/>
      <c r="Q896" s="146"/>
      <c r="R896" s="146"/>
      <c r="S896" s="146"/>
      <c r="T896" s="146"/>
      <c r="U896" s="146"/>
      <c r="V896" s="146"/>
      <c r="W896" s="146"/>
      <c r="X896" s="146"/>
      <c r="Y896" s="146"/>
      <c r="Z896" s="146"/>
      <c r="AA896" s="146"/>
      <c r="AB896" s="146"/>
      <c r="AC896" s="146"/>
    </row>
    <row r="897">
      <c r="A897" s="146"/>
      <c r="B897" s="146"/>
      <c r="C897" s="146"/>
      <c r="D897" s="146"/>
      <c r="E897" s="146"/>
      <c r="F897" s="146"/>
      <c r="G897" s="146"/>
      <c r="H897" s="146"/>
      <c r="I897" s="146"/>
      <c r="J897" s="146"/>
      <c r="K897" s="146"/>
      <c r="L897" s="146"/>
      <c r="M897" s="146"/>
      <c r="N897" s="146"/>
      <c r="O897" s="146"/>
      <c r="P897" s="146"/>
      <c r="Q897" s="146"/>
      <c r="R897" s="146"/>
      <c r="S897" s="146"/>
      <c r="T897" s="146"/>
      <c r="U897" s="146"/>
      <c r="V897" s="146"/>
      <c r="W897" s="146"/>
      <c r="X897" s="146"/>
      <c r="Y897" s="146"/>
      <c r="Z897" s="146"/>
      <c r="AA897" s="146"/>
      <c r="AB897" s="146"/>
      <c r="AC897" s="146"/>
    </row>
    <row r="898">
      <c r="A898" s="146"/>
      <c r="B898" s="146"/>
      <c r="C898" s="146"/>
      <c r="D898" s="146"/>
      <c r="E898" s="146"/>
      <c r="F898" s="146"/>
      <c r="G898" s="146"/>
      <c r="H898" s="146"/>
      <c r="I898" s="146"/>
      <c r="J898" s="146"/>
      <c r="K898" s="146"/>
      <c r="L898" s="146"/>
      <c r="M898" s="146"/>
      <c r="N898" s="146"/>
      <c r="O898" s="146"/>
      <c r="P898" s="146"/>
      <c r="Q898" s="146"/>
      <c r="R898" s="146"/>
      <c r="S898" s="146"/>
      <c r="T898" s="146"/>
      <c r="U898" s="146"/>
      <c r="V898" s="146"/>
      <c r="W898" s="146"/>
      <c r="X898" s="146"/>
      <c r="Y898" s="146"/>
      <c r="Z898" s="146"/>
      <c r="AA898" s="146"/>
      <c r="AB898" s="146"/>
      <c r="AC898" s="146"/>
    </row>
    <row r="899">
      <c r="A899" s="146"/>
      <c r="B899" s="146"/>
      <c r="C899" s="146"/>
      <c r="D899" s="146"/>
      <c r="E899" s="146"/>
      <c r="F899" s="146"/>
      <c r="G899" s="146"/>
      <c r="H899" s="146"/>
      <c r="I899" s="146"/>
      <c r="J899" s="146"/>
      <c r="K899" s="146"/>
      <c r="L899" s="146"/>
      <c r="M899" s="146"/>
      <c r="N899" s="146"/>
      <c r="O899" s="146"/>
      <c r="P899" s="146"/>
      <c r="Q899" s="146"/>
      <c r="R899" s="146"/>
      <c r="S899" s="146"/>
      <c r="T899" s="146"/>
      <c r="U899" s="146"/>
      <c r="V899" s="146"/>
      <c r="W899" s="146"/>
      <c r="X899" s="146"/>
      <c r="Y899" s="146"/>
      <c r="Z899" s="146"/>
      <c r="AA899" s="146"/>
      <c r="AB899" s="146"/>
      <c r="AC899" s="146"/>
    </row>
    <row r="900">
      <c r="A900" s="146"/>
      <c r="B900" s="146"/>
      <c r="C900" s="146"/>
      <c r="D900" s="146"/>
      <c r="E900" s="146"/>
      <c r="F900" s="146"/>
      <c r="G900" s="146"/>
      <c r="H900" s="146"/>
      <c r="I900" s="146"/>
      <c r="J900" s="146"/>
      <c r="K900" s="146"/>
      <c r="L900" s="146"/>
      <c r="M900" s="146"/>
      <c r="N900" s="146"/>
      <c r="O900" s="146"/>
      <c r="P900" s="146"/>
      <c r="Q900" s="146"/>
      <c r="R900" s="146"/>
      <c r="S900" s="146"/>
      <c r="T900" s="146"/>
      <c r="U900" s="146"/>
      <c r="V900" s="146"/>
      <c r="W900" s="146"/>
      <c r="X900" s="146"/>
      <c r="Y900" s="146"/>
      <c r="Z900" s="146"/>
      <c r="AA900" s="146"/>
      <c r="AB900" s="146"/>
      <c r="AC900" s="146"/>
    </row>
    <row r="901">
      <c r="A901" s="146"/>
      <c r="B901" s="146"/>
      <c r="C901" s="146"/>
      <c r="D901" s="146"/>
      <c r="E901" s="146"/>
      <c r="F901" s="146"/>
      <c r="G901" s="146"/>
      <c r="H901" s="146"/>
      <c r="I901" s="146"/>
      <c r="J901" s="146"/>
      <c r="K901" s="146"/>
      <c r="L901" s="146"/>
      <c r="M901" s="146"/>
      <c r="N901" s="146"/>
      <c r="O901" s="146"/>
      <c r="P901" s="146"/>
      <c r="Q901" s="146"/>
      <c r="R901" s="146"/>
      <c r="S901" s="146"/>
      <c r="T901" s="146"/>
      <c r="U901" s="146"/>
      <c r="V901" s="146"/>
      <c r="W901" s="146"/>
      <c r="X901" s="146"/>
      <c r="Y901" s="146"/>
      <c r="Z901" s="146"/>
      <c r="AA901" s="146"/>
      <c r="AB901" s="146"/>
      <c r="AC901" s="146"/>
    </row>
    <row r="902">
      <c r="A902" s="146"/>
      <c r="B902" s="146"/>
      <c r="C902" s="146"/>
      <c r="D902" s="146"/>
      <c r="E902" s="146"/>
      <c r="F902" s="146"/>
      <c r="G902" s="146"/>
      <c r="H902" s="146"/>
      <c r="I902" s="146"/>
      <c r="J902" s="146"/>
      <c r="K902" s="146"/>
      <c r="L902" s="146"/>
      <c r="M902" s="146"/>
      <c r="N902" s="146"/>
      <c r="O902" s="146"/>
      <c r="P902" s="146"/>
      <c r="Q902" s="146"/>
      <c r="R902" s="146"/>
      <c r="S902" s="146"/>
      <c r="T902" s="146"/>
      <c r="U902" s="146"/>
      <c r="V902" s="146"/>
      <c r="W902" s="146"/>
      <c r="X902" s="146"/>
      <c r="Y902" s="146"/>
      <c r="Z902" s="146"/>
      <c r="AA902" s="146"/>
      <c r="AB902" s="146"/>
      <c r="AC902" s="146"/>
    </row>
    <row r="903">
      <c r="A903" s="146"/>
      <c r="B903" s="146"/>
      <c r="C903" s="146"/>
      <c r="D903" s="146"/>
      <c r="E903" s="146"/>
      <c r="F903" s="146"/>
      <c r="G903" s="146"/>
      <c r="H903" s="146"/>
      <c r="I903" s="146"/>
      <c r="J903" s="146"/>
      <c r="K903" s="146"/>
      <c r="L903" s="146"/>
      <c r="M903" s="146"/>
      <c r="N903" s="146"/>
      <c r="O903" s="146"/>
      <c r="P903" s="146"/>
      <c r="Q903" s="146"/>
      <c r="R903" s="146"/>
      <c r="S903" s="146"/>
      <c r="T903" s="146"/>
      <c r="U903" s="146"/>
      <c r="V903" s="146"/>
      <c r="W903" s="146"/>
      <c r="X903" s="146"/>
      <c r="Y903" s="146"/>
      <c r="Z903" s="146"/>
      <c r="AA903" s="146"/>
      <c r="AB903" s="146"/>
      <c r="AC903" s="146"/>
    </row>
    <row r="904">
      <c r="A904" s="146"/>
      <c r="B904" s="146"/>
      <c r="C904" s="146"/>
      <c r="D904" s="146"/>
      <c r="E904" s="146"/>
      <c r="F904" s="146"/>
      <c r="G904" s="146"/>
      <c r="H904" s="146"/>
      <c r="I904" s="146"/>
      <c r="J904" s="146"/>
      <c r="K904" s="146"/>
      <c r="L904" s="146"/>
      <c r="M904" s="146"/>
      <c r="N904" s="146"/>
      <c r="O904" s="146"/>
      <c r="P904" s="146"/>
      <c r="Q904" s="146"/>
      <c r="R904" s="146"/>
      <c r="S904" s="146"/>
      <c r="T904" s="146"/>
      <c r="U904" s="146"/>
      <c r="V904" s="146"/>
      <c r="W904" s="146"/>
      <c r="X904" s="146"/>
      <c r="Y904" s="146"/>
      <c r="Z904" s="146"/>
      <c r="AA904" s="146"/>
      <c r="AB904" s="146"/>
      <c r="AC904" s="146"/>
    </row>
    <row r="905">
      <c r="A905" s="146"/>
      <c r="B905" s="146"/>
      <c r="C905" s="146"/>
      <c r="D905" s="146"/>
      <c r="E905" s="146"/>
      <c r="F905" s="146"/>
      <c r="G905" s="146"/>
      <c r="H905" s="146"/>
      <c r="I905" s="146"/>
      <c r="J905" s="146"/>
      <c r="K905" s="146"/>
      <c r="L905" s="146"/>
      <c r="M905" s="146"/>
      <c r="N905" s="146"/>
      <c r="O905" s="146"/>
      <c r="P905" s="146"/>
      <c r="Q905" s="146"/>
      <c r="R905" s="146"/>
      <c r="S905" s="146"/>
      <c r="T905" s="146"/>
      <c r="U905" s="146"/>
      <c r="V905" s="146"/>
      <c r="W905" s="146"/>
      <c r="X905" s="146"/>
      <c r="Y905" s="146"/>
      <c r="Z905" s="146"/>
      <c r="AA905" s="146"/>
      <c r="AB905" s="146"/>
      <c r="AC905" s="146"/>
    </row>
    <row r="906">
      <c r="A906" s="146"/>
      <c r="B906" s="146"/>
      <c r="C906" s="146"/>
      <c r="D906" s="146"/>
      <c r="E906" s="146"/>
      <c r="F906" s="146"/>
      <c r="G906" s="146"/>
      <c r="H906" s="146"/>
      <c r="I906" s="146"/>
      <c r="J906" s="146"/>
      <c r="K906" s="146"/>
      <c r="L906" s="146"/>
      <c r="M906" s="146"/>
      <c r="N906" s="146"/>
      <c r="O906" s="146"/>
      <c r="P906" s="146"/>
      <c r="Q906" s="146"/>
      <c r="R906" s="146"/>
      <c r="S906" s="146"/>
      <c r="T906" s="146"/>
      <c r="U906" s="146"/>
      <c r="V906" s="146"/>
      <c r="W906" s="146"/>
      <c r="X906" s="146"/>
      <c r="Y906" s="146"/>
      <c r="Z906" s="146"/>
      <c r="AA906" s="146"/>
      <c r="AB906" s="146"/>
      <c r="AC906" s="146"/>
    </row>
    <row r="907">
      <c r="A907" s="146"/>
      <c r="B907" s="146"/>
      <c r="C907" s="146"/>
      <c r="D907" s="146"/>
      <c r="E907" s="146"/>
      <c r="F907" s="146"/>
      <c r="G907" s="146"/>
      <c r="H907" s="146"/>
      <c r="I907" s="146"/>
      <c r="J907" s="146"/>
      <c r="K907" s="146"/>
      <c r="L907" s="146"/>
      <c r="M907" s="146"/>
      <c r="N907" s="146"/>
      <c r="O907" s="146"/>
      <c r="P907" s="146"/>
      <c r="Q907" s="146"/>
      <c r="R907" s="146"/>
      <c r="S907" s="146"/>
      <c r="T907" s="146"/>
      <c r="U907" s="146"/>
      <c r="V907" s="146"/>
      <c r="W907" s="146"/>
      <c r="X907" s="146"/>
      <c r="Y907" s="146"/>
      <c r="Z907" s="146"/>
      <c r="AA907" s="146"/>
      <c r="AB907" s="146"/>
      <c r="AC907" s="146"/>
    </row>
    <row r="908">
      <c r="A908" s="146"/>
      <c r="B908" s="146"/>
      <c r="C908" s="146"/>
      <c r="D908" s="146"/>
      <c r="E908" s="146"/>
      <c r="F908" s="146"/>
      <c r="G908" s="146"/>
      <c r="H908" s="146"/>
      <c r="I908" s="146"/>
      <c r="J908" s="146"/>
      <c r="K908" s="146"/>
      <c r="L908" s="146"/>
      <c r="M908" s="146"/>
      <c r="N908" s="146"/>
      <c r="O908" s="146"/>
      <c r="P908" s="146"/>
      <c r="Q908" s="146"/>
      <c r="R908" s="146"/>
      <c r="S908" s="146"/>
      <c r="T908" s="146"/>
      <c r="U908" s="146"/>
      <c r="V908" s="146"/>
      <c r="W908" s="146"/>
      <c r="X908" s="146"/>
      <c r="Y908" s="146"/>
      <c r="Z908" s="146"/>
      <c r="AA908" s="146"/>
      <c r="AB908" s="146"/>
      <c r="AC908" s="146"/>
    </row>
    <row r="909">
      <c r="A909" s="146"/>
      <c r="B909" s="146"/>
      <c r="C909" s="146"/>
      <c r="D909" s="146"/>
      <c r="E909" s="146"/>
      <c r="F909" s="146"/>
      <c r="G909" s="146"/>
      <c r="H909" s="146"/>
      <c r="I909" s="146"/>
      <c r="J909" s="146"/>
      <c r="K909" s="146"/>
      <c r="L909" s="146"/>
      <c r="M909" s="146"/>
      <c r="N909" s="146"/>
      <c r="O909" s="146"/>
      <c r="P909" s="146"/>
      <c r="Q909" s="146"/>
      <c r="R909" s="146"/>
      <c r="S909" s="146"/>
      <c r="T909" s="146"/>
      <c r="U909" s="146"/>
      <c r="V909" s="146"/>
      <c r="W909" s="146"/>
      <c r="X909" s="146"/>
      <c r="Y909" s="146"/>
      <c r="Z909" s="146"/>
      <c r="AA909" s="146"/>
      <c r="AB909" s="146"/>
      <c r="AC909" s="146"/>
    </row>
    <row r="910">
      <c r="A910" s="146"/>
      <c r="B910" s="146"/>
      <c r="C910" s="146"/>
      <c r="D910" s="146"/>
      <c r="E910" s="146"/>
      <c r="F910" s="146"/>
      <c r="G910" s="146"/>
      <c r="H910" s="146"/>
      <c r="I910" s="146"/>
      <c r="J910" s="146"/>
      <c r="K910" s="146"/>
      <c r="L910" s="146"/>
      <c r="M910" s="146"/>
      <c r="N910" s="146"/>
      <c r="O910" s="146"/>
      <c r="P910" s="146"/>
      <c r="Q910" s="146"/>
      <c r="R910" s="146"/>
      <c r="S910" s="146"/>
      <c r="T910" s="146"/>
      <c r="U910" s="146"/>
      <c r="V910" s="146"/>
      <c r="W910" s="146"/>
      <c r="X910" s="146"/>
      <c r="Y910" s="146"/>
      <c r="Z910" s="146"/>
      <c r="AA910" s="146"/>
      <c r="AB910" s="146"/>
      <c r="AC910" s="146"/>
    </row>
    <row r="911">
      <c r="A911" s="146"/>
      <c r="B911" s="146"/>
      <c r="C911" s="146"/>
      <c r="D911" s="146"/>
      <c r="E911" s="146"/>
      <c r="F911" s="146"/>
      <c r="G911" s="146"/>
      <c r="H911" s="146"/>
      <c r="I911" s="146"/>
      <c r="J911" s="146"/>
      <c r="K911" s="146"/>
      <c r="L911" s="146"/>
      <c r="M911" s="146"/>
      <c r="N911" s="146"/>
      <c r="O911" s="146"/>
      <c r="P911" s="146"/>
      <c r="Q911" s="146"/>
      <c r="R911" s="146"/>
      <c r="S911" s="146"/>
      <c r="T911" s="146"/>
      <c r="U911" s="146"/>
      <c r="V911" s="146"/>
      <c r="W911" s="146"/>
      <c r="X911" s="146"/>
      <c r="Y911" s="146"/>
      <c r="Z911" s="146"/>
      <c r="AA911" s="146"/>
      <c r="AB911" s="146"/>
      <c r="AC911" s="146"/>
    </row>
    <row r="912">
      <c r="A912" s="146"/>
      <c r="B912" s="146"/>
      <c r="C912" s="146"/>
      <c r="D912" s="146"/>
      <c r="E912" s="146"/>
      <c r="F912" s="146"/>
      <c r="G912" s="146"/>
      <c r="H912" s="146"/>
      <c r="I912" s="146"/>
      <c r="J912" s="146"/>
      <c r="K912" s="146"/>
      <c r="L912" s="146"/>
      <c r="M912" s="146"/>
      <c r="N912" s="146"/>
      <c r="O912" s="146"/>
      <c r="P912" s="146"/>
      <c r="Q912" s="146"/>
      <c r="R912" s="146"/>
      <c r="S912" s="146"/>
      <c r="T912" s="146"/>
      <c r="U912" s="146"/>
      <c r="V912" s="146"/>
      <c r="W912" s="146"/>
      <c r="X912" s="146"/>
      <c r="Y912" s="146"/>
      <c r="Z912" s="146"/>
      <c r="AA912" s="146"/>
      <c r="AB912" s="146"/>
      <c r="AC912" s="146"/>
    </row>
    <row r="913">
      <c r="A913" s="146"/>
      <c r="B913" s="146"/>
      <c r="C913" s="146"/>
      <c r="D913" s="146"/>
      <c r="E913" s="146"/>
      <c r="F913" s="146"/>
      <c r="G913" s="146"/>
      <c r="H913" s="146"/>
      <c r="I913" s="146"/>
      <c r="J913" s="146"/>
      <c r="K913" s="146"/>
      <c r="L913" s="146"/>
      <c r="M913" s="146"/>
      <c r="N913" s="146"/>
      <c r="O913" s="146"/>
      <c r="P913" s="146"/>
      <c r="Q913" s="146"/>
      <c r="R913" s="146"/>
      <c r="S913" s="146"/>
      <c r="T913" s="146"/>
      <c r="U913" s="146"/>
      <c r="V913" s="146"/>
      <c r="W913" s="146"/>
      <c r="X913" s="146"/>
      <c r="Y913" s="146"/>
      <c r="Z913" s="146"/>
      <c r="AA913" s="146"/>
      <c r="AB913" s="146"/>
      <c r="AC913" s="146"/>
    </row>
    <row r="914">
      <c r="A914" s="146"/>
      <c r="B914" s="146"/>
      <c r="C914" s="146"/>
      <c r="D914" s="146"/>
      <c r="E914" s="146"/>
      <c r="F914" s="146"/>
      <c r="G914" s="146"/>
      <c r="H914" s="146"/>
      <c r="I914" s="146"/>
      <c r="J914" s="146"/>
      <c r="K914" s="146"/>
      <c r="L914" s="146"/>
      <c r="M914" s="146"/>
      <c r="N914" s="146"/>
      <c r="O914" s="146"/>
      <c r="P914" s="146"/>
      <c r="Q914" s="146"/>
      <c r="R914" s="146"/>
      <c r="S914" s="146"/>
      <c r="T914" s="146"/>
      <c r="U914" s="146"/>
      <c r="V914" s="146"/>
      <c r="W914" s="146"/>
      <c r="X914" s="146"/>
      <c r="Y914" s="146"/>
      <c r="Z914" s="146"/>
      <c r="AA914" s="146"/>
      <c r="AB914" s="146"/>
      <c r="AC914" s="146"/>
    </row>
    <row r="915">
      <c r="A915" s="146"/>
      <c r="B915" s="146"/>
      <c r="C915" s="146"/>
      <c r="D915" s="146"/>
      <c r="E915" s="146"/>
      <c r="F915" s="146"/>
      <c r="G915" s="146"/>
      <c r="H915" s="146"/>
      <c r="I915" s="146"/>
      <c r="J915" s="146"/>
      <c r="K915" s="146"/>
      <c r="L915" s="146"/>
      <c r="M915" s="146"/>
      <c r="N915" s="146"/>
      <c r="O915" s="146"/>
      <c r="P915" s="146"/>
      <c r="Q915" s="146"/>
      <c r="R915" s="146"/>
      <c r="S915" s="146"/>
      <c r="T915" s="146"/>
      <c r="U915" s="146"/>
      <c r="V915" s="146"/>
      <c r="W915" s="146"/>
      <c r="X915" s="146"/>
      <c r="Y915" s="146"/>
      <c r="Z915" s="146"/>
      <c r="AA915" s="146"/>
      <c r="AB915" s="146"/>
      <c r="AC915" s="146"/>
    </row>
    <row r="916">
      <c r="A916" s="146"/>
      <c r="B916" s="146"/>
      <c r="C916" s="146"/>
      <c r="D916" s="146"/>
      <c r="E916" s="146"/>
      <c r="F916" s="146"/>
      <c r="G916" s="146"/>
      <c r="H916" s="146"/>
      <c r="I916" s="146"/>
      <c r="J916" s="146"/>
      <c r="K916" s="146"/>
      <c r="L916" s="146"/>
      <c r="M916" s="146"/>
      <c r="N916" s="146"/>
      <c r="O916" s="146"/>
      <c r="P916" s="146"/>
      <c r="Q916" s="146"/>
      <c r="R916" s="146"/>
      <c r="S916" s="146"/>
      <c r="T916" s="146"/>
      <c r="U916" s="146"/>
      <c r="V916" s="146"/>
      <c r="W916" s="146"/>
      <c r="X916" s="146"/>
      <c r="Y916" s="146"/>
      <c r="Z916" s="146"/>
      <c r="AA916" s="146"/>
      <c r="AB916" s="146"/>
      <c r="AC916" s="146"/>
    </row>
    <row r="917">
      <c r="A917" s="146"/>
      <c r="B917" s="146"/>
      <c r="C917" s="146"/>
      <c r="D917" s="146"/>
      <c r="E917" s="146"/>
      <c r="F917" s="146"/>
      <c r="G917" s="146"/>
      <c r="H917" s="146"/>
      <c r="I917" s="146"/>
      <c r="J917" s="146"/>
      <c r="K917" s="146"/>
      <c r="L917" s="146"/>
      <c r="M917" s="146"/>
      <c r="N917" s="146"/>
      <c r="O917" s="146"/>
      <c r="P917" s="146"/>
      <c r="Q917" s="146"/>
      <c r="R917" s="146"/>
      <c r="S917" s="146"/>
      <c r="T917" s="146"/>
      <c r="U917" s="146"/>
      <c r="V917" s="146"/>
      <c r="W917" s="146"/>
      <c r="X917" s="146"/>
      <c r="Y917" s="146"/>
      <c r="Z917" s="146"/>
      <c r="AA917" s="146"/>
      <c r="AB917" s="146"/>
      <c r="AC917" s="146"/>
    </row>
    <row r="918">
      <c r="A918" s="146"/>
      <c r="B918" s="146"/>
      <c r="C918" s="146"/>
      <c r="D918" s="146"/>
      <c r="E918" s="146"/>
      <c r="F918" s="146"/>
      <c r="G918" s="146"/>
      <c r="H918" s="146"/>
      <c r="I918" s="146"/>
      <c r="J918" s="146"/>
      <c r="K918" s="146"/>
      <c r="L918" s="146"/>
      <c r="M918" s="146"/>
      <c r="N918" s="146"/>
      <c r="O918" s="146"/>
      <c r="P918" s="146"/>
      <c r="Q918" s="146"/>
      <c r="R918" s="146"/>
      <c r="S918" s="146"/>
      <c r="T918" s="146"/>
      <c r="U918" s="146"/>
      <c r="V918" s="146"/>
      <c r="W918" s="146"/>
      <c r="X918" s="146"/>
      <c r="Y918" s="146"/>
      <c r="Z918" s="146"/>
      <c r="AA918" s="146"/>
      <c r="AB918" s="146"/>
      <c r="AC918" s="146"/>
    </row>
    <row r="919">
      <c r="A919" s="146"/>
      <c r="B919" s="146"/>
      <c r="C919" s="146"/>
      <c r="D919" s="146"/>
      <c r="E919" s="146"/>
      <c r="F919" s="146"/>
      <c r="G919" s="146"/>
      <c r="H919" s="146"/>
      <c r="I919" s="146"/>
      <c r="J919" s="146"/>
      <c r="K919" s="146"/>
      <c r="L919" s="146"/>
      <c r="M919" s="146"/>
      <c r="N919" s="146"/>
      <c r="O919" s="146"/>
      <c r="P919" s="146"/>
      <c r="Q919" s="146"/>
      <c r="R919" s="146"/>
      <c r="S919" s="146"/>
      <c r="T919" s="146"/>
      <c r="U919" s="146"/>
      <c r="V919" s="146"/>
      <c r="W919" s="146"/>
      <c r="X919" s="146"/>
      <c r="Y919" s="146"/>
      <c r="Z919" s="146"/>
      <c r="AA919" s="146"/>
      <c r="AB919" s="146"/>
      <c r="AC919" s="146"/>
    </row>
    <row r="920">
      <c r="A920" s="146"/>
      <c r="B920" s="146"/>
      <c r="C920" s="146"/>
      <c r="D920" s="146"/>
      <c r="E920" s="146"/>
      <c r="F920" s="146"/>
      <c r="G920" s="146"/>
      <c r="H920" s="146"/>
      <c r="I920" s="146"/>
      <c r="J920" s="146"/>
      <c r="K920" s="146"/>
      <c r="L920" s="146"/>
      <c r="M920" s="146"/>
      <c r="N920" s="146"/>
      <c r="O920" s="146"/>
      <c r="P920" s="146"/>
      <c r="Q920" s="146"/>
      <c r="R920" s="146"/>
      <c r="S920" s="146"/>
      <c r="T920" s="146"/>
      <c r="U920" s="146"/>
      <c r="V920" s="146"/>
      <c r="W920" s="146"/>
      <c r="X920" s="146"/>
      <c r="Y920" s="146"/>
      <c r="Z920" s="146"/>
      <c r="AA920" s="146"/>
      <c r="AB920" s="146"/>
      <c r="AC920" s="146"/>
    </row>
    <row r="921">
      <c r="A921" s="146"/>
      <c r="B921" s="146"/>
      <c r="C921" s="146"/>
      <c r="D921" s="146"/>
      <c r="E921" s="146"/>
      <c r="F921" s="146"/>
      <c r="G921" s="146"/>
      <c r="H921" s="146"/>
      <c r="I921" s="146"/>
      <c r="J921" s="146"/>
      <c r="K921" s="146"/>
      <c r="L921" s="146"/>
      <c r="M921" s="146"/>
      <c r="N921" s="146"/>
      <c r="O921" s="146"/>
      <c r="P921" s="146"/>
      <c r="Q921" s="146"/>
      <c r="R921" s="146"/>
      <c r="S921" s="146"/>
      <c r="T921" s="146"/>
      <c r="U921" s="146"/>
      <c r="V921" s="146"/>
      <c r="W921" s="146"/>
      <c r="X921" s="146"/>
      <c r="Y921" s="146"/>
      <c r="Z921" s="146"/>
      <c r="AA921" s="146"/>
      <c r="AB921" s="146"/>
      <c r="AC921" s="146"/>
    </row>
    <row r="922">
      <c r="A922" s="146"/>
      <c r="B922" s="146"/>
      <c r="C922" s="146"/>
      <c r="D922" s="146"/>
      <c r="E922" s="146"/>
      <c r="F922" s="146"/>
      <c r="G922" s="146"/>
      <c r="H922" s="146"/>
      <c r="I922" s="146"/>
      <c r="J922" s="146"/>
      <c r="K922" s="146"/>
      <c r="L922" s="146"/>
      <c r="M922" s="146"/>
      <c r="N922" s="146"/>
      <c r="O922" s="146"/>
      <c r="P922" s="146"/>
      <c r="Q922" s="146"/>
      <c r="R922" s="146"/>
      <c r="S922" s="146"/>
      <c r="T922" s="146"/>
      <c r="U922" s="146"/>
      <c r="V922" s="146"/>
      <c r="W922" s="146"/>
      <c r="X922" s="146"/>
      <c r="Y922" s="146"/>
      <c r="Z922" s="146"/>
      <c r="AA922" s="146"/>
      <c r="AB922" s="146"/>
      <c r="AC922" s="146"/>
    </row>
    <row r="923">
      <c r="A923" s="146"/>
      <c r="B923" s="146"/>
      <c r="C923" s="146"/>
      <c r="D923" s="146"/>
      <c r="E923" s="146"/>
      <c r="F923" s="146"/>
      <c r="G923" s="146"/>
      <c r="H923" s="146"/>
      <c r="I923" s="146"/>
      <c r="J923" s="146"/>
      <c r="K923" s="146"/>
      <c r="L923" s="146"/>
      <c r="M923" s="146"/>
      <c r="N923" s="146"/>
      <c r="O923" s="146"/>
      <c r="P923" s="146"/>
      <c r="Q923" s="146"/>
      <c r="R923" s="146"/>
      <c r="S923" s="146"/>
      <c r="T923" s="146"/>
      <c r="U923" s="146"/>
      <c r="V923" s="146"/>
      <c r="W923" s="146"/>
      <c r="X923" s="146"/>
      <c r="Y923" s="146"/>
      <c r="Z923" s="146"/>
      <c r="AA923" s="146"/>
      <c r="AB923" s="146"/>
      <c r="AC923" s="146"/>
    </row>
    <row r="924">
      <c r="A924" s="146"/>
      <c r="B924" s="146"/>
      <c r="C924" s="146"/>
      <c r="D924" s="146"/>
      <c r="E924" s="146"/>
      <c r="F924" s="146"/>
      <c r="G924" s="146"/>
      <c r="H924" s="146"/>
      <c r="I924" s="146"/>
      <c r="J924" s="146"/>
      <c r="K924" s="146"/>
      <c r="L924" s="146"/>
      <c r="M924" s="146"/>
      <c r="N924" s="146"/>
      <c r="O924" s="146"/>
      <c r="P924" s="146"/>
      <c r="Q924" s="146"/>
      <c r="R924" s="146"/>
      <c r="S924" s="146"/>
      <c r="T924" s="146"/>
      <c r="U924" s="146"/>
      <c r="V924" s="146"/>
      <c r="W924" s="146"/>
      <c r="X924" s="146"/>
      <c r="Y924" s="146"/>
      <c r="Z924" s="146"/>
      <c r="AA924" s="146"/>
      <c r="AB924" s="146"/>
      <c r="AC924" s="146"/>
    </row>
    <row r="925">
      <c r="A925" s="146"/>
      <c r="B925" s="146"/>
      <c r="C925" s="146"/>
      <c r="D925" s="146"/>
      <c r="E925" s="146"/>
      <c r="F925" s="146"/>
      <c r="G925" s="146"/>
      <c r="H925" s="146"/>
      <c r="I925" s="146"/>
      <c r="J925" s="146"/>
      <c r="K925" s="146"/>
      <c r="L925" s="146"/>
      <c r="M925" s="146"/>
      <c r="N925" s="146"/>
      <c r="O925" s="146"/>
      <c r="P925" s="146"/>
      <c r="Q925" s="146"/>
      <c r="R925" s="146"/>
      <c r="S925" s="146"/>
      <c r="T925" s="146"/>
      <c r="U925" s="146"/>
      <c r="V925" s="146"/>
      <c r="W925" s="146"/>
      <c r="X925" s="146"/>
      <c r="Y925" s="146"/>
      <c r="Z925" s="146"/>
      <c r="AA925" s="146"/>
      <c r="AB925" s="146"/>
      <c r="AC925" s="146"/>
    </row>
    <row r="926">
      <c r="A926" s="146"/>
      <c r="B926" s="146"/>
      <c r="C926" s="146"/>
      <c r="D926" s="146"/>
      <c r="E926" s="146"/>
      <c r="F926" s="146"/>
      <c r="G926" s="146"/>
      <c r="H926" s="146"/>
      <c r="I926" s="146"/>
      <c r="J926" s="146"/>
      <c r="K926" s="146"/>
      <c r="L926" s="146"/>
      <c r="M926" s="146"/>
      <c r="N926" s="146"/>
      <c r="O926" s="146"/>
      <c r="P926" s="146"/>
      <c r="Q926" s="146"/>
      <c r="R926" s="146"/>
      <c r="S926" s="146"/>
      <c r="T926" s="146"/>
      <c r="U926" s="146"/>
      <c r="V926" s="146"/>
      <c r="W926" s="146"/>
      <c r="X926" s="146"/>
      <c r="Y926" s="146"/>
      <c r="Z926" s="146"/>
      <c r="AA926" s="146"/>
      <c r="AB926" s="146"/>
      <c r="AC926" s="146"/>
    </row>
    <row r="927">
      <c r="A927" s="146"/>
      <c r="B927" s="146"/>
      <c r="C927" s="146"/>
      <c r="D927" s="146"/>
      <c r="E927" s="146"/>
      <c r="F927" s="146"/>
      <c r="G927" s="146"/>
      <c r="H927" s="146"/>
      <c r="I927" s="146"/>
      <c r="J927" s="146"/>
      <c r="K927" s="146"/>
      <c r="L927" s="146"/>
      <c r="M927" s="146"/>
      <c r="N927" s="146"/>
      <c r="O927" s="146"/>
      <c r="P927" s="146"/>
      <c r="Q927" s="146"/>
      <c r="R927" s="146"/>
      <c r="S927" s="146"/>
      <c r="T927" s="146"/>
      <c r="U927" s="146"/>
      <c r="V927" s="146"/>
      <c r="W927" s="146"/>
      <c r="X927" s="146"/>
      <c r="Y927" s="146"/>
      <c r="Z927" s="146"/>
      <c r="AA927" s="146"/>
      <c r="AB927" s="146"/>
      <c r="AC927" s="146"/>
    </row>
    <row r="928">
      <c r="A928" s="146"/>
      <c r="B928" s="146"/>
      <c r="C928" s="146"/>
      <c r="D928" s="146"/>
      <c r="E928" s="146"/>
      <c r="F928" s="146"/>
      <c r="G928" s="146"/>
      <c r="H928" s="146"/>
      <c r="I928" s="146"/>
      <c r="J928" s="146"/>
      <c r="K928" s="146"/>
      <c r="L928" s="146"/>
      <c r="M928" s="146"/>
      <c r="N928" s="146"/>
      <c r="O928" s="146"/>
      <c r="P928" s="146"/>
      <c r="Q928" s="146"/>
      <c r="R928" s="146"/>
      <c r="S928" s="146"/>
      <c r="T928" s="146"/>
      <c r="U928" s="146"/>
      <c r="V928" s="146"/>
      <c r="W928" s="146"/>
      <c r="X928" s="146"/>
      <c r="Y928" s="146"/>
      <c r="Z928" s="146"/>
      <c r="AA928" s="146"/>
      <c r="AB928" s="146"/>
      <c r="AC928" s="146"/>
    </row>
    <row r="929">
      <c r="A929" s="146"/>
      <c r="B929" s="146"/>
      <c r="C929" s="146"/>
      <c r="D929" s="146"/>
      <c r="E929" s="146"/>
      <c r="F929" s="146"/>
      <c r="G929" s="146"/>
      <c r="H929" s="146"/>
      <c r="I929" s="146"/>
      <c r="J929" s="146"/>
      <c r="K929" s="146"/>
      <c r="L929" s="146"/>
      <c r="M929" s="146"/>
      <c r="N929" s="146"/>
      <c r="O929" s="146"/>
      <c r="P929" s="146"/>
      <c r="Q929" s="146"/>
      <c r="R929" s="146"/>
      <c r="S929" s="146"/>
      <c r="T929" s="146"/>
      <c r="U929" s="146"/>
      <c r="V929" s="146"/>
      <c r="W929" s="146"/>
      <c r="X929" s="146"/>
      <c r="Y929" s="146"/>
      <c r="Z929" s="146"/>
      <c r="AA929" s="146"/>
      <c r="AB929" s="146"/>
      <c r="AC929" s="146"/>
    </row>
    <row r="930">
      <c r="A930" s="146"/>
      <c r="B930" s="146"/>
      <c r="C930" s="146"/>
      <c r="D930" s="146"/>
      <c r="E930" s="146"/>
      <c r="F930" s="146"/>
      <c r="G930" s="146"/>
      <c r="H930" s="146"/>
      <c r="I930" s="146"/>
      <c r="J930" s="146"/>
      <c r="K930" s="146"/>
      <c r="L930" s="146"/>
      <c r="M930" s="146"/>
      <c r="N930" s="146"/>
      <c r="O930" s="146"/>
      <c r="P930" s="146"/>
      <c r="Q930" s="146"/>
      <c r="R930" s="146"/>
      <c r="S930" s="146"/>
      <c r="T930" s="146"/>
      <c r="U930" s="146"/>
      <c r="V930" s="146"/>
      <c r="W930" s="146"/>
      <c r="X930" s="146"/>
      <c r="Y930" s="146"/>
      <c r="Z930" s="146"/>
      <c r="AA930" s="146"/>
      <c r="AB930" s="146"/>
      <c r="AC930" s="146"/>
    </row>
    <row r="931">
      <c r="A931" s="146"/>
      <c r="B931" s="146"/>
      <c r="C931" s="146"/>
      <c r="D931" s="146"/>
      <c r="E931" s="146"/>
      <c r="F931" s="146"/>
      <c r="G931" s="146"/>
      <c r="H931" s="146"/>
      <c r="I931" s="146"/>
      <c r="J931" s="146"/>
      <c r="K931" s="146"/>
      <c r="L931" s="146"/>
      <c r="M931" s="146"/>
      <c r="N931" s="146"/>
      <c r="O931" s="146"/>
      <c r="P931" s="146"/>
      <c r="Q931" s="146"/>
      <c r="R931" s="146"/>
      <c r="S931" s="146"/>
      <c r="T931" s="146"/>
      <c r="U931" s="146"/>
      <c r="V931" s="146"/>
      <c r="W931" s="146"/>
      <c r="X931" s="146"/>
      <c r="Y931" s="146"/>
      <c r="Z931" s="146"/>
      <c r="AA931" s="146"/>
      <c r="AB931" s="146"/>
      <c r="AC931" s="146"/>
    </row>
    <row r="932">
      <c r="A932" s="146"/>
      <c r="B932" s="146"/>
      <c r="C932" s="146"/>
      <c r="D932" s="146"/>
      <c r="E932" s="146"/>
      <c r="F932" s="146"/>
      <c r="G932" s="146"/>
      <c r="H932" s="146"/>
      <c r="I932" s="146"/>
      <c r="J932" s="146"/>
      <c r="K932" s="146"/>
      <c r="L932" s="146"/>
      <c r="M932" s="146"/>
      <c r="N932" s="146"/>
      <c r="O932" s="146"/>
      <c r="P932" s="146"/>
      <c r="Q932" s="146"/>
      <c r="R932" s="146"/>
      <c r="S932" s="146"/>
      <c r="T932" s="146"/>
      <c r="U932" s="146"/>
      <c r="V932" s="146"/>
      <c r="W932" s="146"/>
      <c r="X932" s="146"/>
      <c r="Y932" s="146"/>
      <c r="Z932" s="146"/>
      <c r="AA932" s="146"/>
      <c r="AB932" s="146"/>
      <c r="AC932" s="146"/>
    </row>
    <row r="933">
      <c r="A933" s="146"/>
      <c r="B933" s="146"/>
      <c r="C933" s="146"/>
      <c r="D933" s="146"/>
      <c r="E933" s="146"/>
      <c r="F933" s="146"/>
      <c r="G933" s="146"/>
      <c r="H933" s="146"/>
      <c r="I933" s="146"/>
      <c r="J933" s="146"/>
      <c r="K933" s="146"/>
      <c r="L933" s="146"/>
      <c r="M933" s="146"/>
      <c r="N933" s="146"/>
      <c r="O933" s="146"/>
      <c r="P933" s="146"/>
      <c r="Q933" s="146"/>
      <c r="R933" s="146"/>
      <c r="S933" s="146"/>
      <c r="T933" s="146"/>
      <c r="U933" s="146"/>
      <c r="V933" s="146"/>
      <c r="W933" s="146"/>
      <c r="X933" s="146"/>
      <c r="Y933" s="146"/>
      <c r="Z933" s="146"/>
      <c r="AA933" s="146"/>
      <c r="AB933" s="146"/>
      <c r="AC933" s="146"/>
    </row>
    <row r="934">
      <c r="A934" s="146"/>
      <c r="B934" s="146"/>
      <c r="C934" s="146"/>
      <c r="D934" s="146"/>
      <c r="E934" s="146"/>
      <c r="F934" s="146"/>
      <c r="G934" s="146"/>
      <c r="H934" s="146"/>
      <c r="I934" s="146"/>
      <c r="J934" s="146"/>
      <c r="K934" s="146"/>
      <c r="L934" s="146"/>
      <c r="M934" s="146"/>
      <c r="N934" s="146"/>
      <c r="O934" s="146"/>
      <c r="P934" s="146"/>
      <c r="Q934" s="146"/>
      <c r="R934" s="146"/>
      <c r="S934" s="146"/>
      <c r="T934" s="146"/>
      <c r="U934" s="146"/>
      <c r="V934" s="146"/>
      <c r="W934" s="146"/>
      <c r="X934" s="146"/>
      <c r="Y934" s="146"/>
      <c r="Z934" s="146"/>
      <c r="AA934" s="146"/>
      <c r="AB934" s="146"/>
      <c r="AC934" s="146"/>
    </row>
    <row r="935">
      <c r="A935" s="146"/>
      <c r="B935" s="146"/>
      <c r="C935" s="146"/>
      <c r="D935" s="146"/>
      <c r="E935" s="146"/>
      <c r="F935" s="146"/>
      <c r="G935" s="146"/>
      <c r="H935" s="146"/>
      <c r="I935" s="146"/>
      <c r="J935" s="146"/>
      <c r="K935" s="146"/>
      <c r="L935" s="146"/>
      <c r="M935" s="146"/>
      <c r="N935" s="146"/>
      <c r="O935" s="146"/>
      <c r="P935" s="146"/>
      <c r="Q935" s="146"/>
      <c r="R935" s="146"/>
      <c r="S935" s="146"/>
      <c r="T935" s="146"/>
      <c r="U935" s="146"/>
      <c r="V935" s="146"/>
      <c r="W935" s="146"/>
      <c r="X935" s="146"/>
      <c r="Y935" s="146"/>
      <c r="Z935" s="146"/>
      <c r="AA935" s="146"/>
      <c r="AB935" s="146"/>
      <c r="AC935" s="146"/>
    </row>
    <row r="936">
      <c r="A936" s="146"/>
      <c r="B936" s="146"/>
      <c r="C936" s="146"/>
      <c r="D936" s="146"/>
      <c r="E936" s="146"/>
      <c r="F936" s="146"/>
      <c r="G936" s="146"/>
      <c r="H936" s="146"/>
      <c r="I936" s="146"/>
      <c r="J936" s="146"/>
      <c r="K936" s="146"/>
      <c r="L936" s="146"/>
      <c r="M936" s="146"/>
      <c r="N936" s="146"/>
      <c r="O936" s="146"/>
      <c r="P936" s="146"/>
      <c r="Q936" s="146"/>
      <c r="R936" s="146"/>
      <c r="S936" s="146"/>
      <c r="T936" s="146"/>
      <c r="U936" s="146"/>
      <c r="V936" s="146"/>
      <c r="W936" s="146"/>
      <c r="X936" s="146"/>
      <c r="Y936" s="146"/>
      <c r="Z936" s="146"/>
      <c r="AA936" s="146"/>
      <c r="AB936" s="146"/>
      <c r="AC936" s="146"/>
    </row>
    <row r="937">
      <c r="A937" s="146"/>
      <c r="B937" s="146"/>
      <c r="C937" s="146"/>
      <c r="D937" s="146"/>
      <c r="E937" s="146"/>
      <c r="F937" s="146"/>
      <c r="G937" s="146"/>
      <c r="H937" s="146"/>
      <c r="I937" s="146"/>
      <c r="J937" s="146"/>
      <c r="K937" s="146"/>
      <c r="L937" s="146"/>
      <c r="M937" s="146"/>
      <c r="N937" s="146"/>
      <c r="O937" s="146"/>
      <c r="P937" s="146"/>
      <c r="Q937" s="146"/>
      <c r="R937" s="146"/>
      <c r="S937" s="146"/>
      <c r="T937" s="146"/>
      <c r="U937" s="146"/>
      <c r="V937" s="146"/>
      <c r="W937" s="146"/>
      <c r="X937" s="146"/>
      <c r="Y937" s="146"/>
      <c r="Z937" s="146"/>
      <c r="AA937" s="146"/>
      <c r="AB937" s="146"/>
      <c r="AC937" s="146"/>
    </row>
    <row r="938">
      <c r="A938" s="146"/>
      <c r="B938" s="146"/>
      <c r="C938" s="146"/>
      <c r="D938" s="146"/>
      <c r="E938" s="146"/>
      <c r="F938" s="146"/>
      <c r="G938" s="146"/>
      <c r="H938" s="146"/>
      <c r="I938" s="146"/>
      <c r="J938" s="146"/>
      <c r="K938" s="146"/>
      <c r="L938" s="146"/>
      <c r="M938" s="146"/>
      <c r="N938" s="146"/>
      <c r="O938" s="146"/>
      <c r="P938" s="146"/>
      <c r="Q938" s="146"/>
      <c r="R938" s="146"/>
      <c r="S938" s="146"/>
      <c r="T938" s="146"/>
      <c r="U938" s="146"/>
      <c r="V938" s="146"/>
      <c r="W938" s="146"/>
      <c r="X938" s="146"/>
      <c r="Y938" s="146"/>
      <c r="Z938" s="146"/>
      <c r="AA938" s="146"/>
      <c r="AB938" s="146"/>
      <c r="AC938" s="146"/>
    </row>
    <row r="939">
      <c r="A939" s="146"/>
      <c r="B939" s="146"/>
      <c r="C939" s="146"/>
      <c r="D939" s="146"/>
      <c r="E939" s="146"/>
      <c r="F939" s="146"/>
      <c r="G939" s="146"/>
      <c r="H939" s="146"/>
      <c r="I939" s="146"/>
      <c r="J939" s="146"/>
      <c r="K939" s="146"/>
      <c r="L939" s="146"/>
      <c r="M939" s="146"/>
      <c r="N939" s="146"/>
      <c r="O939" s="146"/>
      <c r="P939" s="146"/>
      <c r="Q939" s="146"/>
      <c r="R939" s="146"/>
      <c r="S939" s="146"/>
      <c r="T939" s="146"/>
      <c r="U939" s="146"/>
      <c r="V939" s="146"/>
      <c r="W939" s="146"/>
      <c r="X939" s="146"/>
      <c r="Y939" s="146"/>
      <c r="Z939" s="146"/>
      <c r="AA939" s="146"/>
      <c r="AB939" s="146"/>
      <c r="AC939" s="146"/>
    </row>
    <row r="940">
      <c r="A940" s="146"/>
      <c r="B940" s="146"/>
      <c r="C940" s="146"/>
      <c r="D940" s="146"/>
      <c r="E940" s="146"/>
      <c r="F940" s="146"/>
      <c r="G940" s="146"/>
      <c r="H940" s="146"/>
      <c r="I940" s="146"/>
      <c r="J940" s="146"/>
      <c r="K940" s="146"/>
      <c r="L940" s="146"/>
      <c r="M940" s="146"/>
      <c r="N940" s="146"/>
      <c r="O940" s="146"/>
      <c r="P940" s="146"/>
      <c r="Q940" s="146"/>
      <c r="R940" s="146"/>
      <c r="S940" s="146"/>
      <c r="T940" s="146"/>
      <c r="U940" s="146"/>
      <c r="V940" s="146"/>
      <c r="W940" s="146"/>
      <c r="X940" s="146"/>
      <c r="Y940" s="146"/>
      <c r="Z940" s="146"/>
      <c r="AA940" s="146"/>
      <c r="AB940" s="146"/>
      <c r="AC940" s="146"/>
    </row>
    <row r="941">
      <c r="A941" s="146"/>
      <c r="B941" s="146"/>
      <c r="C941" s="146"/>
      <c r="D941" s="146"/>
      <c r="E941" s="146"/>
      <c r="F941" s="146"/>
      <c r="G941" s="146"/>
      <c r="H941" s="146"/>
      <c r="I941" s="146"/>
      <c r="J941" s="146"/>
      <c r="K941" s="146"/>
      <c r="L941" s="146"/>
      <c r="M941" s="146"/>
      <c r="N941" s="146"/>
      <c r="O941" s="146"/>
      <c r="P941" s="146"/>
      <c r="Q941" s="146"/>
      <c r="R941" s="146"/>
      <c r="S941" s="146"/>
      <c r="T941" s="146"/>
      <c r="U941" s="146"/>
      <c r="V941" s="146"/>
      <c r="W941" s="146"/>
      <c r="X941" s="146"/>
      <c r="Y941" s="146"/>
      <c r="Z941" s="146"/>
      <c r="AA941" s="146"/>
      <c r="AB941" s="146"/>
      <c r="AC941" s="146"/>
    </row>
    <row r="942">
      <c r="A942" s="146"/>
      <c r="B942" s="146"/>
      <c r="C942" s="146"/>
      <c r="D942" s="146"/>
      <c r="E942" s="146"/>
      <c r="F942" s="146"/>
      <c r="G942" s="146"/>
      <c r="H942" s="146"/>
      <c r="I942" s="146"/>
      <c r="J942" s="146"/>
      <c r="K942" s="146"/>
      <c r="L942" s="146"/>
      <c r="M942" s="146"/>
      <c r="N942" s="146"/>
      <c r="O942" s="146"/>
      <c r="P942" s="146"/>
      <c r="Q942" s="146"/>
      <c r="R942" s="146"/>
      <c r="S942" s="146"/>
      <c r="T942" s="146"/>
      <c r="U942" s="146"/>
      <c r="V942" s="146"/>
      <c r="W942" s="146"/>
      <c r="X942" s="146"/>
      <c r="Y942" s="146"/>
      <c r="Z942" s="146"/>
      <c r="AA942" s="146"/>
      <c r="AB942" s="146"/>
      <c r="AC942" s="146"/>
    </row>
    <row r="943">
      <c r="A943" s="146"/>
      <c r="B943" s="146"/>
      <c r="C943" s="146"/>
      <c r="D943" s="146"/>
      <c r="E943" s="146"/>
      <c r="F943" s="146"/>
      <c r="G943" s="146"/>
      <c r="H943" s="146"/>
      <c r="I943" s="146"/>
      <c r="J943" s="146"/>
      <c r="K943" s="146"/>
      <c r="L943" s="146"/>
      <c r="M943" s="146"/>
      <c r="N943" s="146"/>
      <c r="O943" s="146"/>
      <c r="P943" s="146"/>
      <c r="Q943" s="146"/>
      <c r="R943" s="146"/>
      <c r="S943" s="146"/>
      <c r="T943" s="146"/>
      <c r="U943" s="146"/>
      <c r="V943" s="146"/>
      <c r="W943" s="146"/>
      <c r="X943" s="146"/>
      <c r="Y943" s="146"/>
      <c r="Z943" s="146"/>
      <c r="AA943" s="146"/>
      <c r="AB943" s="146"/>
      <c r="AC943" s="146"/>
    </row>
    <row r="944">
      <c r="A944" s="146"/>
      <c r="B944" s="146"/>
      <c r="C944" s="146"/>
      <c r="D944" s="146"/>
      <c r="E944" s="146"/>
      <c r="F944" s="146"/>
      <c r="G944" s="146"/>
      <c r="H944" s="146"/>
      <c r="I944" s="146"/>
      <c r="J944" s="146"/>
      <c r="K944" s="146"/>
      <c r="L944" s="146"/>
      <c r="M944" s="146"/>
      <c r="N944" s="146"/>
      <c r="O944" s="146"/>
      <c r="P944" s="146"/>
      <c r="Q944" s="146"/>
      <c r="R944" s="146"/>
      <c r="S944" s="146"/>
      <c r="T944" s="146"/>
      <c r="U944" s="146"/>
      <c r="V944" s="146"/>
      <c r="W944" s="146"/>
      <c r="X944" s="146"/>
      <c r="Y944" s="146"/>
      <c r="Z944" s="146"/>
      <c r="AA944" s="146"/>
      <c r="AB944" s="146"/>
      <c r="AC944" s="146"/>
    </row>
    <row r="945">
      <c r="A945" s="146"/>
      <c r="B945" s="146"/>
      <c r="C945" s="146"/>
      <c r="D945" s="146"/>
      <c r="E945" s="146"/>
      <c r="F945" s="146"/>
      <c r="G945" s="146"/>
      <c r="H945" s="146"/>
      <c r="I945" s="146"/>
      <c r="J945" s="146"/>
      <c r="K945" s="146"/>
      <c r="L945" s="146"/>
      <c r="M945" s="146"/>
      <c r="N945" s="146"/>
      <c r="O945" s="146"/>
      <c r="P945" s="146"/>
      <c r="Q945" s="146"/>
      <c r="R945" s="146"/>
      <c r="S945" s="146"/>
      <c r="T945" s="146"/>
      <c r="U945" s="146"/>
      <c r="V945" s="146"/>
      <c r="W945" s="146"/>
      <c r="X945" s="146"/>
      <c r="Y945" s="146"/>
      <c r="Z945" s="146"/>
      <c r="AA945" s="146"/>
      <c r="AB945" s="146"/>
      <c r="AC945" s="146"/>
    </row>
    <row r="946">
      <c r="A946" s="146"/>
      <c r="B946" s="146"/>
      <c r="C946" s="146"/>
      <c r="D946" s="146"/>
      <c r="E946" s="146"/>
      <c r="F946" s="146"/>
      <c r="G946" s="146"/>
      <c r="H946" s="146"/>
      <c r="I946" s="146"/>
      <c r="J946" s="146"/>
      <c r="K946" s="146"/>
      <c r="L946" s="146"/>
      <c r="M946" s="146"/>
      <c r="N946" s="146"/>
      <c r="O946" s="146"/>
      <c r="P946" s="146"/>
      <c r="Q946" s="146"/>
      <c r="R946" s="146"/>
      <c r="S946" s="146"/>
      <c r="T946" s="146"/>
      <c r="U946" s="146"/>
      <c r="V946" s="146"/>
      <c r="W946" s="146"/>
      <c r="X946" s="146"/>
      <c r="Y946" s="146"/>
      <c r="Z946" s="146"/>
      <c r="AA946" s="146"/>
      <c r="AB946" s="146"/>
      <c r="AC946" s="146"/>
    </row>
    <row r="947">
      <c r="A947" s="146"/>
      <c r="B947" s="146"/>
      <c r="C947" s="146"/>
      <c r="D947" s="146"/>
      <c r="E947" s="146"/>
      <c r="F947" s="146"/>
      <c r="G947" s="146"/>
      <c r="H947" s="146"/>
      <c r="I947" s="146"/>
      <c r="J947" s="146"/>
      <c r="K947" s="146"/>
      <c r="L947" s="146"/>
      <c r="M947" s="146"/>
      <c r="N947" s="146"/>
      <c r="O947" s="146"/>
      <c r="P947" s="146"/>
      <c r="Q947" s="146"/>
      <c r="R947" s="146"/>
      <c r="S947" s="146"/>
      <c r="T947" s="146"/>
      <c r="U947" s="146"/>
      <c r="V947" s="146"/>
      <c r="W947" s="146"/>
      <c r="X947" s="146"/>
      <c r="Y947" s="146"/>
      <c r="Z947" s="146"/>
      <c r="AA947" s="146"/>
      <c r="AB947" s="146"/>
      <c r="AC947" s="146"/>
    </row>
    <row r="948">
      <c r="A948" s="146"/>
      <c r="B948" s="146"/>
      <c r="C948" s="146"/>
      <c r="D948" s="146"/>
      <c r="E948" s="146"/>
      <c r="F948" s="146"/>
      <c r="G948" s="146"/>
      <c r="H948" s="146"/>
      <c r="I948" s="146"/>
      <c r="J948" s="146"/>
      <c r="K948" s="146"/>
      <c r="L948" s="146"/>
      <c r="M948" s="146"/>
      <c r="N948" s="146"/>
      <c r="O948" s="146"/>
      <c r="P948" s="146"/>
      <c r="Q948" s="146"/>
      <c r="R948" s="146"/>
      <c r="S948" s="146"/>
      <c r="T948" s="146"/>
      <c r="U948" s="146"/>
      <c r="V948" s="146"/>
      <c r="W948" s="146"/>
      <c r="X948" s="146"/>
      <c r="Y948" s="146"/>
      <c r="Z948" s="146"/>
      <c r="AA948" s="146"/>
      <c r="AB948" s="146"/>
      <c r="AC948" s="146"/>
    </row>
    <row r="949">
      <c r="A949" s="146"/>
      <c r="B949" s="146"/>
      <c r="C949" s="146"/>
      <c r="D949" s="146"/>
      <c r="E949" s="146"/>
      <c r="F949" s="146"/>
      <c r="G949" s="146"/>
      <c r="H949" s="146"/>
      <c r="I949" s="146"/>
      <c r="J949" s="146"/>
      <c r="K949" s="146"/>
      <c r="L949" s="146"/>
      <c r="M949" s="146"/>
      <c r="N949" s="146"/>
      <c r="O949" s="146"/>
      <c r="P949" s="146"/>
      <c r="Q949" s="146"/>
      <c r="R949" s="146"/>
      <c r="S949" s="146"/>
      <c r="T949" s="146"/>
      <c r="U949" s="146"/>
      <c r="V949" s="146"/>
      <c r="W949" s="146"/>
      <c r="X949" s="146"/>
      <c r="Y949" s="146"/>
      <c r="Z949" s="146"/>
      <c r="AA949" s="146"/>
      <c r="AB949" s="146"/>
      <c r="AC949" s="146"/>
    </row>
    <row r="950">
      <c r="A950" s="146"/>
      <c r="B950" s="146"/>
      <c r="C950" s="146"/>
      <c r="D950" s="146"/>
      <c r="E950" s="146"/>
      <c r="F950" s="146"/>
      <c r="G950" s="146"/>
      <c r="H950" s="146"/>
      <c r="I950" s="146"/>
      <c r="J950" s="146"/>
      <c r="K950" s="146"/>
      <c r="L950" s="146"/>
      <c r="M950" s="146"/>
      <c r="N950" s="146"/>
      <c r="O950" s="146"/>
      <c r="P950" s="146"/>
      <c r="Q950" s="146"/>
      <c r="R950" s="146"/>
      <c r="S950" s="146"/>
      <c r="T950" s="146"/>
      <c r="U950" s="146"/>
      <c r="V950" s="146"/>
      <c r="W950" s="146"/>
      <c r="X950" s="146"/>
      <c r="Y950" s="146"/>
      <c r="Z950" s="146"/>
      <c r="AA950" s="146"/>
      <c r="AB950" s="146"/>
      <c r="AC950" s="146"/>
    </row>
    <row r="951">
      <c r="A951" s="146"/>
      <c r="B951" s="146"/>
      <c r="C951" s="146"/>
      <c r="D951" s="146"/>
      <c r="E951" s="146"/>
      <c r="F951" s="146"/>
      <c r="G951" s="146"/>
      <c r="H951" s="146"/>
      <c r="I951" s="146"/>
      <c r="J951" s="146"/>
      <c r="K951" s="146"/>
      <c r="L951" s="146"/>
      <c r="M951" s="146"/>
      <c r="N951" s="146"/>
      <c r="O951" s="146"/>
      <c r="P951" s="146"/>
      <c r="Q951" s="146"/>
      <c r="R951" s="146"/>
      <c r="S951" s="146"/>
      <c r="T951" s="146"/>
      <c r="U951" s="146"/>
      <c r="V951" s="146"/>
      <c r="W951" s="146"/>
      <c r="X951" s="146"/>
      <c r="Y951" s="146"/>
      <c r="Z951" s="146"/>
      <c r="AA951" s="146"/>
      <c r="AB951" s="146"/>
      <c r="AC951" s="146"/>
    </row>
    <row r="952">
      <c r="A952" s="146"/>
      <c r="B952" s="146"/>
      <c r="C952" s="146"/>
      <c r="D952" s="146"/>
      <c r="E952" s="146"/>
      <c r="F952" s="146"/>
      <c r="G952" s="146"/>
      <c r="H952" s="146"/>
      <c r="I952" s="146"/>
      <c r="J952" s="146"/>
      <c r="K952" s="146"/>
      <c r="L952" s="146"/>
      <c r="M952" s="146"/>
      <c r="N952" s="146"/>
      <c r="O952" s="146"/>
      <c r="P952" s="146"/>
      <c r="Q952" s="146"/>
      <c r="R952" s="146"/>
      <c r="S952" s="146"/>
      <c r="T952" s="146"/>
      <c r="U952" s="146"/>
      <c r="V952" s="146"/>
      <c r="W952" s="146"/>
      <c r="X952" s="146"/>
      <c r="Y952" s="146"/>
      <c r="Z952" s="146"/>
      <c r="AA952" s="146"/>
      <c r="AB952" s="146"/>
      <c r="AC952" s="146"/>
    </row>
    <row r="953">
      <c r="A953" s="146"/>
      <c r="B953" s="146"/>
      <c r="C953" s="146"/>
      <c r="D953" s="146"/>
      <c r="E953" s="146"/>
      <c r="F953" s="146"/>
      <c r="G953" s="146"/>
      <c r="H953" s="146"/>
      <c r="I953" s="146"/>
      <c r="J953" s="146"/>
      <c r="K953" s="146"/>
      <c r="L953" s="146"/>
      <c r="M953" s="146"/>
      <c r="N953" s="146"/>
      <c r="O953" s="146"/>
      <c r="P953" s="146"/>
      <c r="Q953" s="146"/>
      <c r="R953" s="146"/>
      <c r="S953" s="146"/>
      <c r="T953" s="146"/>
      <c r="U953" s="146"/>
      <c r="V953" s="146"/>
      <c r="W953" s="146"/>
      <c r="X953" s="146"/>
      <c r="Y953" s="146"/>
      <c r="Z953" s="146"/>
      <c r="AA953" s="146"/>
      <c r="AB953" s="146"/>
      <c r="AC953" s="146"/>
    </row>
    <row r="954">
      <c r="A954" s="146"/>
      <c r="B954" s="146"/>
      <c r="C954" s="146"/>
      <c r="D954" s="146"/>
      <c r="E954" s="146"/>
      <c r="F954" s="146"/>
      <c r="G954" s="146"/>
      <c r="H954" s="146"/>
      <c r="I954" s="146"/>
      <c r="J954" s="146"/>
      <c r="K954" s="146"/>
      <c r="L954" s="146"/>
      <c r="M954" s="146"/>
      <c r="N954" s="146"/>
      <c r="O954" s="146"/>
      <c r="P954" s="146"/>
      <c r="Q954" s="146"/>
      <c r="R954" s="146"/>
      <c r="S954" s="146"/>
      <c r="T954" s="146"/>
      <c r="U954" s="146"/>
      <c r="V954" s="146"/>
      <c r="W954" s="146"/>
      <c r="X954" s="146"/>
      <c r="Y954" s="146"/>
      <c r="Z954" s="146"/>
      <c r="AA954" s="146"/>
      <c r="AB954" s="146"/>
      <c r="AC954" s="146"/>
    </row>
    <row r="955">
      <c r="A955" s="146"/>
      <c r="B955" s="146"/>
      <c r="C955" s="146"/>
      <c r="D955" s="146"/>
      <c r="E955" s="146"/>
      <c r="F955" s="146"/>
      <c r="G955" s="146"/>
      <c r="H955" s="146"/>
      <c r="I955" s="146"/>
      <c r="J955" s="146"/>
      <c r="K955" s="146"/>
      <c r="L955" s="146"/>
      <c r="M955" s="146"/>
      <c r="N955" s="146"/>
      <c r="O955" s="146"/>
      <c r="P955" s="146"/>
      <c r="Q955" s="146"/>
      <c r="R955" s="146"/>
      <c r="S955" s="146"/>
      <c r="T955" s="146"/>
      <c r="U955" s="146"/>
      <c r="V955" s="146"/>
      <c r="W955" s="146"/>
      <c r="X955" s="146"/>
      <c r="Y955" s="146"/>
      <c r="Z955" s="146"/>
      <c r="AA955" s="146"/>
      <c r="AB955" s="146"/>
      <c r="AC955" s="146"/>
    </row>
    <row r="956">
      <c r="A956" s="146"/>
      <c r="B956" s="146"/>
      <c r="C956" s="146"/>
      <c r="D956" s="146"/>
      <c r="E956" s="146"/>
      <c r="F956" s="146"/>
      <c r="G956" s="146"/>
      <c r="H956" s="146"/>
      <c r="I956" s="146"/>
      <c r="J956" s="146"/>
      <c r="K956" s="146"/>
      <c r="L956" s="146"/>
      <c r="M956" s="146"/>
      <c r="N956" s="146"/>
      <c r="O956" s="146"/>
      <c r="P956" s="146"/>
      <c r="Q956" s="146"/>
      <c r="R956" s="146"/>
      <c r="S956" s="146"/>
      <c r="T956" s="146"/>
      <c r="U956" s="146"/>
      <c r="V956" s="146"/>
      <c r="W956" s="146"/>
      <c r="X956" s="146"/>
      <c r="Y956" s="146"/>
      <c r="Z956" s="146"/>
      <c r="AA956" s="146"/>
      <c r="AB956" s="146"/>
      <c r="AC956" s="146"/>
    </row>
    <row r="957">
      <c r="A957" s="146"/>
      <c r="B957" s="146"/>
      <c r="C957" s="146"/>
      <c r="D957" s="146"/>
      <c r="E957" s="146"/>
      <c r="F957" s="146"/>
      <c r="G957" s="146"/>
      <c r="H957" s="146"/>
      <c r="I957" s="146"/>
      <c r="J957" s="146"/>
      <c r="K957" s="146"/>
      <c r="L957" s="146"/>
      <c r="M957" s="146"/>
      <c r="N957" s="146"/>
      <c r="O957" s="146"/>
      <c r="P957" s="146"/>
      <c r="Q957" s="146"/>
      <c r="R957" s="146"/>
      <c r="S957" s="146"/>
      <c r="T957" s="146"/>
      <c r="U957" s="146"/>
      <c r="V957" s="146"/>
      <c r="W957" s="146"/>
      <c r="X957" s="146"/>
      <c r="Y957" s="146"/>
      <c r="Z957" s="146"/>
      <c r="AA957" s="146"/>
      <c r="AB957" s="146"/>
      <c r="AC957" s="146"/>
    </row>
    <row r="958">
      <c r="A958" s="146"/>
      <c r="B958" s="146"/>
      <c r="C958" s="146"/>
      <c r="D958" s="146"/>
      <c r="E958" s="146"/>
      <c r="F958" s="146"/>
      <c r="G958" s="146"/>
      <c r="H958" s="146"/>
      <c r="I958" s="146"/>
      <c r="J958" s="146"/>
      <c r="K958" s="146"/>
      <c r="L958" s="146"/>
      <c r="M958" s="146"/>
      <c r="N958" s="146"/>
      <c r="O958" s="146"/>
      <c r="P958" s="146"/>
      <c r="Q958" s="146"/>
      <c r="R958" s="146"/>
      <c r="S958" s="146"/>
      <c r="T958" s="146"/>
      <c r="U958" s="146"/>
      <c r="V958" s="146"/>
      <c r="W958" s="146"/>
      <c r="X958" s="146"/>
      <c r="Y958" s="146"/>
      <c r="Z958" s="146"/>
      <c r="AA958" s="146"/>
      <c r="AB958" s="146"/>
      <c r="AC958" s="146"/>
    </row>
    <row r="959">
      <c r="A959" s="146"/>
      <c r="B959" s="146"/>
      <c r="C959" s="146"/>
      <c r="D959" s="146"/>
      <c r="E959" s="146"/>
      <c r="F959" s="146"/>
      <c r="G959" s="146"/>
      <c r="H959" s="146"/>
      <c r="I959" s="146"/>
      <c r="J959" s="146"/>
      <c r="K959" s="146"/>
      <c r="L959" s="146"/>
      <c r="M959" s="146"/>
      <c r="N959" s="146"/>
      <c r="O959" s="146"/>
      <c r="P959" s="146"/>
      <c r="Q959" s="146"/>
      <c r="R959" s="146"/>
      <c r="S959" s="146"/>
      <c r="T959" s="146"/>
      <c r="U959" s="146"/>
      <c r="V959" s="146"/>
      <c r="W959" s="146"/>
      <c r="X959" s="146"/>
      <c r="Y959" s="146"/>
      <c r="Z959" s="146"/>
      <c r="AA959" s="146"/>
      <c r="AB959" s="146"/>
      <c r="AC959" s="146"/>
    </row>
    <row r="960">
      <c r="A960" s="146"/>
      <c r="B960" s="146"/>
      <c r="C960" s="146"/>
      <c r="D960" s="146"/>
      <c r="E960" s="146"/>
      <c r="F960" s="146"/>
      <c r="G960" s="146"/>
      <c r="H960" s="146"/>
      <c r="I960" s="146"/>
      <c r="J960" s="146"/>
      <c r="K960" s="146"/>
      <c r="L960" s="146"/>
      <c r="M960" s="146"/>
      <c r="N960" s="146"/>
      <c r="O960" s="146"/>
      <c r="P960" s="146"/>
      <c r="Q960" s="146"/>
      <c r="R960" s="146"/>
      <c r="S960" s="146"/>
      <c r="T960" s="146"/>
      <c r="U960" s="146"/>
      <c r="V960" s="146"/>
      <c r="W960" s="146"/>
      <c r="X960" s="146"/>
      <c r="Y960" s="146"/>
      <c r="Z960" s="146"/>
      <c r="AA960" s="146"/>
      <c r="AB960" s="146"/>
      <c r="AC960" s="146"/>
    </row>
    <row r="961">
      <c r="A961" s="146"/>
      <c r="B961" s="146"/>
      <c r="C961" s="146"/>
      <c r="D961" s="146"/>
      <c r="E961" s="146"/>
      <c r="F961" s="146"/>
      <c r="G961" s="146"/>
      <c r="H961" s="146"/>
      <c r="I961" s="146"/>
      <c r="J961" s="146"/>
      <c r="K961" s="146"/>
      <c r="L961" s="146"/>
      <c r="M961" s="146"/>
      <c r="N961" s="146"/>
      <c r="O961" s="146"/>
      <c r="P961" s="146"/>
      <c r="Q961" s="146"/>
      <c r="R961" s="146"/>
      <c r="S961" s="146"/>
      <c r="T961" s="146"/>
      <c r="U961" s="146"/>
      <c r="V961" s="146"/>
      <c r="W961" s="146"/>
      <c r="X961" s="146"/>
      <c r="Y961" s="146"/>
      <c r="Z961" s="146"/>
      <c r="AA961" s="146"/>
      <c r="AB961" s="146"/>
      <c r="AC961" s="146"/>
    </row>
    <row r="962">
      <c r="A962" s="146"/>
      <c r="B962" s="146"/>
      <c r="C962" s="146"/>
      <c r="D962" s="146"/>
      <c r="E962" s="146"/>
      <c r="F962" s="146"/>
      <c r="G962" s="146"/>
      <c r="H962" s="146"/>
      <c r="I962" s="146"/>
      <c r="J962" s="146"/>
      <c r="K962" s="146"/>
      <c r="L962" s="146"/>
      <c r="M962" s="146"/>
      <c r="N962" s="146"/>
      <c r="O962" s="146"/>
      <c r="P962" s="146"/>
      <c r="Q962" s="146"/>
      <c r="R962" s="146"/>
      <c r="S962" s="146"/>
      <c r="T962" s="146"/>
      <c r="U962" s="146"/>
      <c r="V962" s="146"/>
      <c r="W962" s="146"/>
      <c r="X962" s="146"/>
      <c r="Y962" s="146"/>
      <c r="Z962" s="146"/>
      <c r="AA962" s="146"/>
      <c r="AB962" s="146"/>
      <c r="AC962" s="146"/>
    </row>
    <row r="963">
      <c r="A963" s="146"/>
      <c r="B963" s="146"/>
      <c r="C963" s="146"/>
      <c r="D963" s="146"/>
      <c r="E963" s="146"/>
      <c r="F963" s="146"/>
      <c r="G963" s="146"/>
      <c r="H963" s="146"/>
      <c r="I963" s="146"/>
      <c r="J963" s="146"/>
      <c r="K963" s="146"/>
      <c r="L963" s="146"/>
      <c r="M963" s="146"/>
      <c r="N963" s="146"/>
      <c r="O963" s="146"/>
      <c r="P963" s="146"/>
      <c r="Q963" s="146"/>
      <c r="R963" s="146"/>
      <c r="S963" s="146"/>
      <c r="T963" s="146"/>
      <c r="U963" s="146"/>
      <c r="V963" s="146"/>
      <c r="W963" s="146"/>
      <c r="X963" s="146"/>
      <c r="Y963" s="146"/>
      <c r="Z963" s="146"/>
      <c r="AA963" s="146"/>
      <c r="AB963" s="146"/>
      <c r="AC963" s="146"/>
    </row>
    <row r="964">
      <c r="A964" s="146"/>
      <c r="B964" s="146"/>
      <c r="C964" s="146"/>
      <c r="D964" s="146"/>
      <c r="E964" s="146"/>
      <c r="F964" s="146"/>
      <c r="G964" s="146"/>
      <c r="H964" s="146"/>
      <c r="I964" s="146"/>
      <c r="J964" s="146"/>
      <c r="K964" s="146"/>
      <c r="L964" s="146"/>
      <c r="M964" s="146"/>
      <c r="N964" s="146"/>
      <c r="O964" s="146"/>
      <c r="P964" s="146"/>
      <c r="Q964" s="146"/>
      <c r="R964" s="146"/>
      <c r="S964" s="146"/>
      <c r="T964" s="146"/>
      <c r="U964" s="146"/>
      <c r="V964" s="146"/>
      <c r="W964" s="146"/>
      <c r="X964" s="146"/>
      <c r="Y964" s="146"/>
      <c r="Z964" s="146"/>
      <c r="AA964" s="146"/>
      <c r="AB964" s="146"/>
      <c r="AC964" s="146"/>
    </row>
    <row r="965">
      <c r="A965" s="146"/>
      <c r="B965" s="146"/>
      <c r="C965" s="146"/>
      <c r="D965" s="146"/>
      <c r="E965" s="146"/>
      <c r="F965" s="146"/>
      <c r="G965" s="146"/>
      <c r="H965" s="146"/>
      <c r="I965" s="146"/>
      <c r="J965" s="146"/>
      <c r="K965" s="146"/>
      <c r="L965" s="146"/>
      <c r="M965" s="146"/>
      <c r="N965" s="146"/>
      <c r="O965" s="146"/>
      <c r="P965" s="146"/>
      <c r="Q965" s="146"/>
      <c r="R965" s="146"/>
      <c r="S965" s="146"/>
      <c r="T965" s="146"/>
      <c r="U965" s="146"/>
      <c r="V965" s="146"/>
      <c r="W965" s="146"/>
      <c r="X965" s="146"/>
      <c r="Y965" s="146"/>
      <c r="Z965" s="146"/>
      <c r="AA965" s="146"/>
      <c r="AB965" s="146"/>
      <c r="AC965" s="146"/>
    </row>
    <row r="966">
      <c r="A966" s="146"/>
      <c r="B966" s="146"/>
      <c r="C966" s="146"/>
      <c r="D966" s="146"/>
      <c r="E966" s="146"/>
      <c r="F966" s="146"/>
      <c r="G966" s="146"/>
      <c r="H966" s="146"/>
      <c r="I966" s="146"/>
      <c r="J966" s="146"/>
      <c r="K966" s="146"/>
      <c r="L966" s="146"/>
      <c r="M966" s="146"/>
      <c r="N966" s="146"/>
      <c r="O966" s="146"/>
      <c r="P966" s="146"/>
      <c r="Q966" s="146"/>
      <c r="R966" s="146"/>
      <c r="S966" s="146"/>
      <c r="T966" s="146"/>
      <c r="U966" s="146"/>
      <c r="V966" s="146"/>
      <c r="W966" s="146"/>
      <c r="X966" s="146"/>
      <c r="Y966" s="146"/>
      <c r="Z966" s="146"/>
      <c r="AA966" s="146"/>
      <c r="AB966" s="146"/>
      <c r="AC966" s="146"/>
    </row>
    <row r="967">
      <c r="A967" s="146"/>
      <c r="B967" s="146"/>
      <c r="C967" s="146"/>
      <c r="D967" s="146"/>
      <c r="E967" s="146"/>
      <c r="F967" s="146"/>
      <c r="G967" s="146"/>
      <c r="H967" s="146"/>
      <c r="I967" s="146"/>
      <c r="J967" s="146"/>
      <c r="K967" s="146"/>
      <c r="L967" s="146"/>
      <c r="M967" s="146"/>
      <c r="N967" s="146"/>
      <c r="O967" s="146"/>
      <c r="P967" s="146"/>
      <c r="Q967" s="146"/>
      <c r="R967" s="146"/>
      <c r="S967" s="146"/>
      <c r="T967" s="146"/>
      <c r="U967" s="146"/>
      <c r="V967" s="146"/>
      <c r="W967" s="146"/>
      <c r="X967" s="146"/>
      <c r="Y967" s="146"/>
      <c r="Z967" s="146"/>
      <c r="AA967" s="146"/>
      <c r="AB967" s="146"/>
      <c r="AC967" s="146"/>
    </row>
    <row r="968">
      <c r="A968" s="146"/>
      <c r="B968" s="146"/>
      <c r="C968" s="146"/>
      <c r="D968" s="146"/>
      <c r="E968" s="146"/>
      <c r="F968" s="146"/>
      <c r="G968" s="146"/>
      <c r="H968" s="146"/>
      <c r="I968" s="146"/>
      <c r="J968" s="146"/>
      <c r="K968" s="146"/>
      <c r="L968" s="146"/>
      <c r="M968" s="146"/>
      <c r="N968" s="146"/>
      <c r="O968" s="146"/>
      <c r="P968" s="146"/>
      <c r="Q968" s="146"/>
      <c r="R968" s="146"/>
      <c r="S968" s="146"/>
      <c r="T968" s="146"/>
      <c r="U968" s="146"/>
      <c r="V968" s="146"/>
      <c r="W968" s="146"/>
      <c r="X968" s="146"/>
      <c r="Y968" s="146"/>
      <c r="Z968" s="146"/>
      <c r="AA968" s="146"/>
      <c r="AB968" s="146"/>
      <c r="AC968" s="146"/>
    </row>
    <row r="969">
      <c r="A969" s="146"/>
      <c r="B969" s="146"/>
      <c r="C969" s="146"/>
      <c r="D969" s="146"/>
      <c r="E969" s="146"/>
      <c r="F969" s="146"/>
      <c r="G969" s="146"/>
      <c r="H969" s="146"/>
      <c r="I969" s="146"/>
      <c r="J969" s="146"/>
      <c r="K969" s="146"/>
      <c r="L969" s="146"/>
      <c r="M969" s="146"/>
      <c r="N969" s="146"/>
      <c r="O969" s="146"/>
      <c r="P969" s="146"/>
      <c r="Q969" s="146"/>
      <c r="R969" s="146"/>
      <c r="S969" s="146"/>
      <c r="T969" s="146"/>
      <c r="U969" s="146"/>
      <c r="V969" s="146"/>
      <c r="W969" s="146"/>
      <c r="X969" s="146"/>
      <c r="Y969" s="146"/>
      <c r="Z969" s="146"/>
      <c r="AA969" s="146"/>
      <c r="AB969" s="146"/>
      <c r="AC969" s="146"/>
    </row>
    <row r="970">
      <c r="A970" s="146"/>
      <c r="B970" s="146"/>
      <c r="C970" s="146"/>
      <c r="D970" s="146"/>
      <c r="E970" s="146"/>
      <c r="F970" s="146"/>
      <c r="G970" s="146"/>
      <c r="H970" s="146"/>
      <c r="I970" s="146"/>
      <c r="J970" s="146"/>
      <c r="K970" s="146"/>
      <c r="L970" s="146"/>
      <c r="M970" s="146"/>
      <c r="N970" s="146"/>
      <c r="O970" s="146"/>
      <c r="P970" s="146"/>
      <c r="Q970" s="146"/>
      <c r="R970" s="146"/>
      <c r="S970" s="146"/>
      <c r="T970" s="146"/>
      <c r="U970" s="146"/>
      <c r="V970" s="146"/>
      <c r="W970" s="146"/>
      <c r="X970" s="146"/>
      <c r="Y970" s="146"/>
      <c r="Z970" s="146"/>
      <c r="AA970" s="146"/>
      <c r="AB970" s="146"/>
      <c r="AC970" s="146"/>
    </row>
    <row r="971">
      <c r="A971" s="146"/>
      <c r="B971" s="146"/>
      <c r="C971" s="146"/>
      <c r="D971" s="146"/>
      <c r="E971" s="146"/>
      <c r="F971" s="146"/>
      <c r="G971" s="146"/>
      <c r="H971" s="146"/>
      <c r="I971" s="146"/>
      <c r="J971" s="146"/>
      <c r="K971" s="146"/>
      <c r="L971" s="146"/>
      <c r="M971" s="146"/>
      <c r="N971" s="146"/>
      <c r="O971" s="146"/>
      <c r="P971" s="146"/>
      <c r="Q971" s="146"/>
      <c r="R971" s="146"/>
      <c r="S971" s="146"/>
      <c r="T971" s="146"/>
      <c r="U971" s="146"/>
      <c r="V971" s="146"/>
      <c r="W971" s="146"/>
      <c r="X971" s="146"/>
      <c r="Y971" s="146"/>
      <c r="Z971" s="146"/>
      <c r="AA971" s="146"/>
      <c r="AB971" s="146"/>
      <c r="AC971" s="146"/>
    </row>
    <row r="972">
      <c r="A972" s="146"/>
      <c r="B972" s="146"/>
      <c r="C972" s="146"/>
      <c r="D972" s="146"/>
      <c r="E972" s="146"/>
      <c r="F972" s="146"/>
      <c r="G972" s="146"/>
      <c r="H972" s="146"/>
      <c r="I972" s="146"/>
      <c r="J972" s="146"/>
      <c r="K972" s="146"/>
      <c r="L972" s="146"/>
      <c r="M972" s="146"/>
      <c r="N972" s="146"/>
      <c r="O972" s="146"/>
      <c r="P972" s="146"/>
      <c r="Q972" s="146"/>
      <c r="R972" s="146"/>
      <c r="S972" s="146"/>
      <c r="T972" s="146"/>
      <c r="U972" s="146"/>
      <c r="V972" s="146"/>
      <c r="W972" s="146"/>
      <c r="X972" s="146"/>
      <c r="Y972" s="146"/>
      <c r="Z972" s="146"/>
      <c r="AA972" s="146"/>
      <c r="AB972" s="146"/>
      <c r="AC972" s="146"/>
    </row>
    <row r="973">
      <c r="A973" s="146"/>
      <c r="B973" s="146"/>
      <c r="C973" s="146"/>
      <c r="D973" s="146"/>
      <c r="E973" s="146"/>
      <c r="F973" s="146"/>
      <c r="G973" s="146"/>
      <c r="H973" s="146"/>
      <c r="I973" s="146"/>
      <c r="J973" s="146"/>
      <c r="K973" s="146"/>
      <c r="L973" s="146"/>
      <c r="M973" s="146"/>
      <c r="N973" s="146"/>
      <c r="O973" s="146"/>
      <c r="P973" s="146"/>
      <c r="Q973" s="146"/>
      <c r="R973" s="146"/>
      <c r="S973" s="146"/>
      <c r="T973" s="146"/>
      <c r="U973" s="146"/>
      <c r="V973" s="146"/>
      <c r="W973" s="146"/>
      <c r="X973" s="146"/>
      <c r="Y973" s="146"/>
      <c r="Z973" s="146"/>
      <c r="AA973" s="146"/>
      <c r="AB973" s="146"/>
      <c r="AC973" s="146"/>
    </row>
    <row r="974">
      <c r="A974" s="146"/>
      <c r="B974" s="146"/>
      <c r="C974" s="146"/>
      <c r="D974" s="146"/>
      <c r="E974" s="146"/>
      <c r="F974" s="146"/>
      <c r="G974" s="146"/>
      <c r="H974" s="146"/>
      <c r="I974" s="146"/>
      <c r="J974" s="146"/>
      <c r="K974" s="146"/>
      <c r="L974" s="146"/>
      <c r="M974" s="146"/>
      <c r="N974" s="146"/>
      <c r="O974" s="146"/>
      <c r="P974" s="146"/>
      <c r="Q974" s="146"/>
      <c r="R974" s="146"/>
      <c r="S974" s="146"/>
      <c r="T974" s="146"/>
      <c r="U974" s="146"/>
      <c r="V974" s="146"/>
      <c r="W974" s="146"/>
      <c r="X974" s="146"/>
      <c r="Y974" s="146"/>
      <c r="Z974" s="146"/>
      <c r="AA974" s="146"/>
      <c r="AB974" s="146"/>
      <c r="AC974" s="146"/>
    </row>
    <row r="975">
      <c r="A975" s="146"/>
      <c r="B975" s="146"/>
      <c r="C975" s="146"/>
      <c r="D975" s="146"/>
      <c r="E975" s="146"/>
      <c r="F975" s="146"/>
      <c r="G975" s="146"/>
      <c r="H975" s="146"/>
      <c r="I975" s="146"/>
      <c r="J975" s="146"/>
      <c r="K975" s="146"/>
      <c r="L975" s="146"/>
      <c r="M975" s="146"/>
      <c r="N975" s="146"/>
      <c r="O975" s="146"/>
      <c r="P975" s="146"/>
      <c r="Q975" s="146"/>
      <c r="R975" s="146"/>
      <c r="S975" s="146"/>
      <c r="T975" s="146"/>
      <c r="U975" s="146"/>
      <c r="V975" s="146"/>
      <c r="W975" s="146"/>
      <c r="X975" s="146"/>
      <c r="Y975" s="146"/>
      <c r="Z975" s="146"/>
      <c r="AA975" s="146"/>
      <c r="AB975" s="146"/>
      <c r="AC975" s="146"/>
    </row>
    <row r="976">
      <c r="A976" s="146"/>
      <c r="B976" s="146"/>
      <c r="C976" s="146"/>
      <c r="D976" s="146"/>
      <c r="E976" s="146"/>
      <c r="F976" s="146"/>
      <c r="G976" s="146"/>
      <c r="H976" s="146"/>
      <c r="I976" s="146"/>
      <c r="J976" s="146"/>
      <c r="K976" s="146"/>
      <c r="L976" s="146"/>
      <c r="M976" s="146"/>
      <c r="N976" s="146"/>
      <c r="O976" s="146"/>
      <c r="P976" s="146"/>
      <c r="Q976" s="146"/>
      <c r="R976" s="146"/>
      <c r="S976" s="146"/>
      <c r="T976" s="146"/>
      <c r="U976" s="146"/>
      <c r="V976" s="146"/>
      <c r="W976" s="146"/>
      <c r="X976" s="146"/>
      <c r="Y976" s="146"/>
      <c r="Z976" s="146"/>
      <c r="AA976" s="146"/>
      <c r="AB976" s="146"/>
      <c r="AC976" s="146"/>
    </row>
    <row r="977">
      <c r="A977" s="146"/>
      <c r="B977" s="146"/>
      <c r="C977" s="146"/>
      <c r="D977" s="146"/>
      <c r="E977" s="146"/>
      <c r="F977" s="146"/>
      <c r="G977" s="146"/>
      <c r="H977" s="146"/>
      <c r="I977" s="146"/>
      <c r="J977" s="146"/>
      <c r="K977" s="146"/>
      <c r="L977" s="146"/>
      <c r="M977" s="146"/>
      <c r="N977" s="146"/>
      <c r="O977" s="146"/>
      <c r="P977" s="146"/>
      <c r="Q977" s="146"/>
      <c r="R977" s="146"/>
      <c r="S977" s="146"/>
      <c r="T977" s="146"/>
      <c r="U977" s="146"/>
      <c r="V977" s="146"/>
      <c r="W977" s="146"/>
      <c r="X977" s="146"/>
      <c r="Y977" s="146"/>
      <c r="Z977" s="146"/>
      <c r="AA977" s="146"/>
      <c r="AB977" s="146"/>
      <c r="AC977" s="146"/>
    </row>
    <row r="978">
      <c r="A978" s="146"/>
      <c r="B978" s="146"/>
      <c r="C978" s="146"/>
      <c r="D978" s="146"/>
      <c r="E978" s="146"/>
      <c r="F978" s="146"/>
      <c r="G978" s="146"/>
      <c r="H978" s="146"/>
      <c r="I978" s="146"/>
      <c r="J978" s="146"/>
      <c r="K978" s="146"/>
      <c r="L978" s="146"/>
      <c r="M978" s="146"/>
      <c r="N978" s="146"/>
      <c r="O978" s="146"/>
      <c r="P978" s="146"/>
      <c r="Q978" s="146"/>
      <c r="R978" s="146"/>
      <c r="S978" s="146"/>
      <c r="T978" s="146"/>
      <c r="U978" s="146"/>
      <c r="V978" s="146"/>
      <c r="W978" s="146"/>
      <c r="X978" s="146"/>
      <c r="Y978" s="146"/>
      <c r="Z978" s="146"/>
      <c r="AA978" s="146"/>
      <c r="AB978" s="146"/>
      <c r="AC978" s="146"/>
    </row>
    <row r="979">
      <c r="A979" s="146"/>
      <c r="B979" s="146"/>
      <c r="C979" s="146"/>
      <c r="D979" s="146"/>
      <c r="E979" s="146"/>
      <c r="F979" s="146"/>
      <c r="G979" s="146"/>
      <c r="H979" s="146"/>
      <c r="I979" s="146"/>
      <c r="J979" s="146"/>
      <c r="K979" s="146"/>
      <c r="L979" s="146"/>
      <c r="M979" s="146"/>
      <c r="N979" s="146"/>
      <c r="O979" s="146"/>
      <c r="P979" s="146"/>
      <c r="Q979" s="146"/>
      <c r="R979" s="146"/>
      <c r="S979" s="146"/>
      <c r="T979" s="146"/>
      <c r="U979" s="146"/>
      <c r="V979" s="146"/>
      <c r="W979" s="146"/>
      <c r="X979" s="146"/>
      <c r="Y979" s="146"/>
      <c r="Z979" s="146"/>
      <c r="AA979" s="146"/>
      <c r="AB979" s="146"/>
      <c r="AC979" s="146"/>
    </row>
    <row r="980">
      <c r="A980" s="146"/>
      <c r="B980" s="146"/>
      <c r="C980" s="146"/>
      <c r="D980" s="146"/>
      <c r="E980" s="146"/>
      <c r="F980" s="146"/>
      <c r="G980" s="146"/>
      <c r="H980" s="146"/>
      <c r="I980" s="146"/>
      <c r="J980" s="146"/>
      <c r="K980" s="146"/>
      <c r="L980" s="146"/>
      <c r="M980" s="146"/>
      <c r="N980" s="146"/>
      <c r="O980" s="146"/>
      <c r="P980" s="146"/>
      <c r="Q980" s="146"/>
      <c r="R980" s="146"/>
      <c r="S980" s="146"/>
      <c r="T980" s="146"/>
      <c r="U980" s="146"/>
      <c r="V980" s="146"/>
      <c r="W980" s="146"/>
      <c r="X980" s="146"/>
      <c r="Y980" s="146"/>
      <c r="Z980" s="146"/>
      <c r="AA980" s="146"/>
      <c r="AB980" s="146"/>
      <c r="AC980" s="146"/>
    </row>
    <row r="981">
      <c r="A981" s="146"/>
      <c r="B981" s="146"/>
      <c r="C981" s="146"/>
      <c r="D981" s="146"/>
      <c r="E981" s="146"/>
      <c r="F981" s="146"/>
      <c r="G981" s="146"/>
      <c r="H981" s="146"/>
      <c r="I981" s="146"/>
      <c r="J981" s="146"/>
      <c r="K981" s="146"/>
      <c r="L981" s="146"/>
      <c r="M981" s="146"/>
      <c r="N981" s="146"/>
      <c r="O981" s="146"/>
      <c r="P981" s="146"/>
      <c r="Q981" s="146"/>
      <c r="R981" s="146"/>
      <c r="S981" s="146"/>
      <c r="T981" s="146"/>
      <c r="U981" s="146"/>
      <c r="V981" s="146"/>
      <c r="W981" s="146"/>
      <c r="X981" s="146"/>
      <c r="Y981" s="146"/>
      <c r="Z981" s="146"/>
      <c r="AA981" s="146"/>
      <c r="AB981" s="146"/>
      <c r="AC981" s="146"/>
    </row>
    <row r="982">
      <c r="A982" s="146"/>
      <c r="B982" s="146"/>
      <c r="C982" s="146"/>
      <c r="D982" s="146"/>
      <c r="E982" s="146"/>
      <c r="F982" s="146"/>
      <c r="G982" s="146"/>
      <c r="H982" s="146"/>
      <c r="I982" s="146"/>
      <c r="J982" s="146"/>
      <c r="K982" s="146"/>
      <c r="L982" s="146"/>
      <c r="M982" s="146"/>
      <c r="N982" s="146"/>
      <c r="O982" s="146"/>
      <c r="P982" s="146"/>
      <c r="Q982" s="146"/>
      <c r="R982" s="146"/>
      <c r="S982" s="146"/>
      <c r="T982" s="146"/>
      <c r="U982" s="146"/>
      <c r="V982" s="146"/>
      <c r="W982" s="146"/>
      <c r="X982" s="146"/>
      <c r="Y982" s="146"/>
      <c r="Z982" s="146"/>
      <c r="AA982" s="146"/>
      <c r="AB982" s="146"/>
      <c r="AC982" s="146"/>
    </row>
    <row r="983">
      <c r="A983" s="146"/>
      <c r="B983" s="146"/>
      <c r="C983" s="146"/>
      <c r="D983" s="146"/>
      <c r="E983" s="146"/>
      <c r="F983" s="146"/>
      <c r="G983" s="146"/>
      <c r="H983" s="146"/>
      <c r="I983" s="146"/>
      <c r="J983" s="146"/>
      <c r="K983" s="146"/>
      <c r="L983" s="146"/>
      <c r="M983" s="146"/>
      <c r="N983" s="146"/>
      <c r="O983" s="146"/>
      <c r="P983" s="146"/>
      <c r="Q983" s="146"/>
      <c r="R983" s="146"/>
      <c r="S983" s="146"/>
      <c r="T983" s="146"/>
      <c r="U983" s="146"/>
      <c r="V983" s="146"/>
      <c r="W983" s="146"/>
      <c r="X983" s="146"/>
      <c r="Y983" s="146"/>
      <c r="Z983" s="146"/>
      <c r="AA983" s="146"/>
      <c r="AB983" s="146"/>
      <c r="AC983" s="146"/>
    </row>
    <row r="984">
      <c r="A984" s="146"/>
      <c r="B984" s="146"/>
      <c r="C984" s="146"/>
      <c r="D984" s="146"/>
      <c r="E984" s="146"/>
      <c r="F984" s="146"/>
      <c r="G984" s="146"/>
      <c r="H984" s="146"/>
      <c r="I984" s="146"/>
      <c r="J984" s="146"/>
      <c r="K984" s="146"/>
      <c r="L984" s="146"/>
      <c r="M984" s="146"/>
      <c r="N984" s="146"/>
      <c r="O984" s="146"/>
      <c r="P984" s="146"/>
      <c r="Q984" s="146"/>
      <c r="R984" s="146"/>
      <c r="S984" s="146"/>
      <c r="T984" s="146"/>
      <c r="U984" s="146"/>
      <c r="V984" s="146"/>
      <c r="W984" s="146"/>
      <c r="X984" s="146"/>
      <c r="Y984" s="146"/>
      <c r="Z984" s="146"/>
      <c r="AA984" s="146"/>
      <c r="AB984" s="146"/>
      <c r="AC984" s="146"/>
    </row>
    <row r="985">
      <c r="A985" s="146"/>
      <c r="B985" s="146"/>
      <c r="C985" s="146"/>
      <c r="D985" s="146"/>
      <c r="E985" s="146"/>
      <c r="F985" s="146"/>
      <c r="G985" s="146"/>
      <c r="H985" s="146"/>
      <c r="I985" s="146"/>
      <c r="J985" s="146"/>
      <c r="K985" s="146"/>
      <c r="L985" s="146"/>
      <c r="M985" s="146"/>
      <c r="N985" s="146"/>
      <c r="O985" s="146"/>
      <c r="P985" s="146"/>
      <c r="Q985" s="146"/>
      <c r="R985" s="146"/>
      <c r="S985" s="146"/>
      <c r="T985" s="146"/>
      <c r="U985" s="146"/>
      <c r="V985" s="146"/>
      <c r="W985" s="146"/>
      <c r="X985" s="146"/>
      <c r="Y985" s="146"/>
      <c r="Z985" s="146"/>
      <c r="AA985" s="146"/>
      <c r="AB985" s="146"/>
      <c r="AC985" s="146"/>
    </row>
    <row r="986">
      <c r="A986" s="146"/>
      <c r="B986" s="146"/>
      <c r="C986" s="146"/>
      <c r="D986" s="146"/>
      <c r="E986" s="146"/>
      <c r="F986" s="146"/>
      <c r="G986" s="146"/>
      <c r="H986" s="146"/>
      <c r="I986" s="146"/>
      <c r="J986" s="146"/>
      <c r="K986" s="146"/>
      <c r="L986" s="146"/>
      <c r="M986" s="146"/>
      <c r="N986" s="146"/>
      <c r="O986" s="146"/>
      <c r="P986" s="146"/>
      <c r="Q986" s="146"/>
      <c r="R986" s="146"/>
      <c r="S986" s="146"/>
      <c r="T986" s="146"/>
      <c r="U986" s="146"/>
      <c r="V986" s="146"/>
      <c r="W986" s="146"/>
      <c r="X986" s="146"/>
      <c r="Y986" s="146"/>
      <c r="Z986" s="146"/>
      <c r="AA986" s="146"/>
      <c r="AB986" s="146"/>
      <c r="AC986" s="146"/>
    </row>
    <row r="987">
      <c r="A987" s="146"/>
      <c r="B987" s="146"/>
      <c r="C987" s="146"/>
      <c r="D987" s="146"/>
      <c r="E987" s="146"/>
      <c r="F987" s="146"/>
      <c r="G987" s="146"/>
      <c r="H987" s="146"/>
      <c r="I987" s="146"/>
      <c r="J987" s="146"/>
      <c r="K987" s="146"/>
      <c r="L987" s="146"/>
      <c r="M987" s="146"/>
      <c r="N987" s="146"/>
      <c r="O987" s="146"/>
      <c r="P987" s="146"/>
      <c r="Q987" s="146"/>
      <c r="R987" s="146"/>
      <c r="S987" s="146"/>
      <c r="T987" s="146"/>
      <c r="U987" s="146"/>
      <c r="V987" s="146"/>
      <c r="W987" s="146"/>
      <c r="X987" s="146"/>
      <c r="Y987" s="146"/>
      <c r="Z987" s="146"/>
      <c r="AA987" s="146"/>
      <c r="AB987" s="146"/>
      <c r="AC987" s="146"/>
    </row>
    <row r="988">
      <c r="A988" s="146"/>
      <c r="B988" s="146"/>
      <c r="C988" s="146"/>
      <c r="D988" s="146"/>
      <c r="E988" s="146"/>
      <c r="F988" s="146"/>
      <c r="G988" s="146"/>
      <c r="H988" s="146"/>
      <c r="I988" s="146"/>
      <c r="J988" s="146"/>
      <c r="K988" s="146"/>
      <c r="L988" s="146"/>
      <c r="M988" s="146"/>
      <c r="N988" s="146"/>
      <c r="O988" s="146"/>
      <c r="P988" s="146"/>
      <c r="Q988" s="146"/>
      <c r="R988" s="146"/>
      <c r="S988" s="146"/>
      <c r="T988" s="146"/>
      <c r="U988" s="146"/>
      <c r="V988" s="146"/>
      <c r="W988" s="146"/>
      <c r="X988" s="146"/>
      <c r="Y988" s="146"/>
      <c r="Z988" s="146"/>
      <c r="AA988" s="146"/>
      <c r="AB988" s="146"/>
      <c r="AC988" s="146"/>
    </row>
    <row r="989">
      <c r="A989" s="146"/>
      <c r="B989" s="146"/>
      <c r="C989" s="146"/>
      <c r="D989" s="146"/>
      <c r="E989" s="146"/>
      <c r="F989" s="146"/>
      <c r="G989" s="146"/>
      <c r="H989" s="146"/>
      <c r="I989" s="146"/>
      <c r="J989" s="146"/>
      <c r="K989" s="146"/>
      <c r="L989" s="146"/>
      <c r="M989" s="146"/>
      <c r="N989" s="146"/>
      <c r="O989" s="146"/>
      <c r="P989" s="146"/>
      <c r="Q989" s="146"/>
      <c r="R989" s="146"/>
      <c r="S989" s="146"/>
      <c r="T989" s="146"/>
      <c r="U989" s="146"/>
      <c r="V989" s="146"/>
      <c r="W989" s="146"/>
      <c r="X989" s="146"/>
      <c r="Y989" s="146"/>
      <c r="Z989" s="146"/>
      <c r="AA989" s="146"/>
      <c r="AB989" s="146"/>
      <c r="AC989" s="146"/>
    </row>
    <row r="990">
      <c r="A990" s="146"/>
      <c r="B990" s="146"/>
      <c r="C990" s="146"/>
      <c r="D990" s="146"/>
      <c r="E990" s="146"/>
      <c r="F990" s="146"/>
      <c r="G990" s="146"/>
      <c r="H990" s="146"/>
      <c r="I990" s="146"/>
      <c r="J990" s="146"/>
      <c r="K990" s="146"/>
      <c r="L990" s="146"/>
      <c r="M990" s="146"/>
      <c r="N990" s="146"/>
      <c r="O990" s="146"/>
      <c r="P990" s="146"/>
      <c r="Q990" s="146"/>
      <c r="R990" s="146"/>
      <c r="S990" s="146"/>
      <c r="T990" s="146"/>
      <c r="U990" s="146"/>
      <c r="V990" s="146"/>
      <c r="W990" s="146"/>
      <c r="X990" s="146"/>
      <c r="Y990" s="146"/>
      <c r="Z990" s="146"/>
      <c r="AA990" s="146"/>
      <c r="AB990" s="146"/>
      <c r="AC990" s="146"/>
    </row>
    <row r="991">
      <c r="A991" s="146"/>
      <c r="B991" s="146"/>
      <c r="C991" s="146"/>
      <c r="D991" s="146"/>
      <c r="E991" s="146"/>
      <c r="F991" s="146"/>
      <c r="G991" s="146"/>
      <c r="H991" s="146"/>
      <c r="I991" s="146"/>
      <c r="J991" s="146"/>
      <c r="K991" s="146"/>
      <c r="L991" s="146"/>
      <c r="M991" s="146"/>
      <c r="N991" s="146"/>
      <c r="O991" s="146"/>
      <c r="P991" s="146"/>
      <c r="Q991" s="146"/>
      <c r="R991" s="146"/>
      <c r="S991" s="146"/>
      <c r="T991" s="146"/>
      <c r="U991" s="146"/>
      <c r="V991" s="146"/>
      <c r="W991" s="146"/>
      <c r="X991" s="146"/>
      <c r="Y991" s="146"/>
      <c r="Z991" s="146"/>
      <c r="AA991" s="146"/>
      <c r="AB991" s="146"/>
      <c r="AC991" s="146"/>
    </row>
    <row r="992">
      <c r="A992" s="146"/>
      <c r="B992" s="146"/>
      <c r="C992" s="146"/>
      <c r="D992" s="146"/>
      <c r="E992" s="146"/>
      <c r="F992" s="146"/>
      <c r="G992" s="146"/>
      <c r="H992" s="146"/>
      <c r="I992" s="146"/>
      <c r="J992" s="146"/>
      <c r="K992" s="146"/>
      <c r="L992" s="146"/>
      <c r="M992" s="146"/>
      <c r="N992" s="146"/>
      <c r="O992" s="146"/>
      <c r="P992" s="146"/>
      <c r="Q992" s="146"/>
      <c r="R992" s="146"/>
      <c r="S992" s="146"/>
      <c r="T992" s="146"/>
      <c r="U992" s="146"/>
      <c r="V992" s="146"/>
      <c r="W992" s="146"/>
      <c r="X992" s="146"/>
      <c r="Y992" s="146"/>
      <c r="Z992" s="146"/>
      <c r="AA992" s="146"/>
      <c r="AB992" s="146"/>
      <c r="AC992" s="146"/>
    </row>
    <row r="993">
      <c r="A993" s="146"/>
      <c r="B993" s="146"/>
      <c r="C993" s="146"/>
      <c r="D993" s="146"/>
      <c r="E993" s="146"/>
      <c r="F993" s="146"/>
      <c r="G993" s="146"/>
      <c r="H993" s="146"/>
      <c r="I993" s="146"/>
      <c r="J993" s="146"/>
      <c r="K993" s="146"/>
      <c r="L993" s="146"/>
      <c r="M993" s="146"/>
      <c r="N993" s="146"/>
      <c r="O993" s="146"/>
      <c r="P993" s="146"/>
      <c r="Q993" s="146"/>
      <c r="R993" s="146"/>
      <c r="S993" s="146"/>
      <c r="T993" s="146"/>
      <c r="U993" s="146"/>
      <c r="V993" s="146"/>
      <c r="W993" s="146"/>
      <c r="X993" s="146"/>
      <c r="Y993" s="146"/>
      <c r="Z993" s="146"/>
      <c r="AA993" s="146"/>
      <c r="AB993" s="146"/>
      <c r="AC993" s="146"/>
    </row>
    <row r="994">
      <c r="A994" s="146"/>
      <c r="B994" s="146"/>
      <c r="C994" s="146"/>
      <c r="D994" s="146"/>
      <c r="E994" s="146"/>
      <c r="F994" s="146"/>
      <c r="G994" s="146"/>
      <c r="H994" s="146"/>
      <c r="I994" s="146"/>
      <c r="J994" s="146"/>
      <c r="K994" s="146"/>
      <c r="L994" s="146"/>
      <c r="M994" s="146"/>
      <c r="N994" s="146"/>
      <c r="O994" s="146"/>
      <c r="P994" s="146"/>
      <c r="Q994" s="146"/>
      <c r="R994" s="146"/>
      <c r="S994" s="146"/>
      <c r="T994" s="146"/>
      <c r="U994" s="146"/>
      <c r="V994" s="146"/>
      <c r="W994" s="146"/>
      <c r="X994" s="146"/>
      <c r="Y994" s="146"/>
      <c r="Z994" s="146"/>
      <c r="AA994" s="146"/>
      <c r="AB994" s="146"/>
      <c r="AC994" s="146"/>
    </row>
    <row r="995">
      <c r="A995" s="146"/>
      <c r="B995" s="146"/>
      <c r="C995" s="146"/>
      <c r="D995" s="146"/>
      <c r="E995" s="146"/>
      <c r="F995" s="146"/>
      <c r="G995" s="146"/>
      <c r="H995" s="146"/>
      <c r="I995" s="146"/>
      <c r="J995" s="146"/>
      <c r="K995" s="146"/>
      <c r="L995" s="146"/>
      <c r="M995" s="146"/>
      <c r="N995" s="146"/>
      <c r="O995" s="146"/>
      <c r="P995" s="146"/>
      <c r="Q995" s="146"/>
      <c r="R995" s="146"/>
      <c r="S995" s="146"/>
      <c r="T995" s="146"/>
      <c r="U995" s="146"/>
      <c r="V995" s="146"/>
      <c r="W995" s="146"/>
      <c r="X995" s="146"/>
      <c r="Y995" s="146"/>
      <c r="Z995" s="146"/>
      <c r="AA995" s="146"/>
      <c r="AB995" s="146"/>
      <c r="AC995" s="146"/>
    </row>
    <row r="996">
      <c r="A996" s="146"/>
      <c r="B996" s="146"/>
      <c r="C996" s="146"/>
      <c r="D996" s="146"/>
      <c r="E996" s="146"/>
      <c r="F996" s="146"/>
      <c r="G996" s="146"/>
      <c r="H996" s="146"/>
      <c r="I996" s="146"/>
      <c r="J996" s="146"/>
      <c r="K996" s="146"/>
      <c r="L996" s="146"/>
      <c r="M996" s="146"/>
      <c r="N996" s="146"/>
      <c r="O996" s="146"/>
      <c r="P996" s="146"/>
      <c r="Q996" s="146"/>
      <c r="R996" s="146"/>
      <c r="S996" s="146"/>
      <c r="T996" s="146"/>
      <c r="U996" s="146"/>
      <c r="V996" s="146"/>
      <c r="W996" s="146"/>
      <c r="X996" s="146"/>
      <c r="Y996" s="146"/>
      <c r="Z996" s="146"/>
      <c r="AA996" s="146"/>
      <c r="AB996" s="146"/>
      <c r="AC996" s="146"/>
    </row>
    <row r="997">
      <c r="A997" s="146"/>
      <c r="B997" s="146"/>
      <c r="C997" s="146"/>
      <c r="D997" s="146"/>
      <c r="E997" s="146"/>
      <c r="F997" s="146"/>
      <c r="G997" s="146"/>
      <c r="H997" s="146"/>
      <c r="I997" s="146"/>
      <c r="J997" s="146"/>
      <c r="K997" s="146"/>
      <c r="L997" s="146"/>
      <c r="M997" s="146"/>
      <c r="N997" s="146"/>
      <c r="O997" s="146"/>
      <c r="P997" s="146"/>
      <c r="Q997" s="146"/>
      <c r="R997" s="146"/>
      <c r="S997" s="146"/>
      <c r="T997" s="146"/>
      <c r="U997" s="146"/>
      <c r="V997" s="146"/>
      <c r="W997" s="146"/>
      <c r="X997" s="146"/>
      <c r="Y997" s="146"/>
      <c r="Z997" s="146"/>
      <c r="AA997" s="146"/>
      <c r="AB997" s="146"/>
      <c r="AC997" s="146"/>
    </row>
    <row r="998">
      <c r="A998" s="146"/>
      <c r="B998" s="146"/>
      <c r="C998" s="146"/>
      <c r="D998" s="146"/>
      <c r="E998" s="146"/>
      <c r="F998" s="146"/>
      <c r="G998" s="146"/>
      <c r="H998" s="146"/>
      <c r="I998" s="146"/>
      <c r="J998" s="146"/>
      <c r="K998" s="146"/>
      <c r="L998" s="146"/>
      <c r="M998" s="146"/>
      <c r="N998" s="146"/>
      <c r="O998" s="146"/>
      <c r="P998" s="146"/>
      <c r="Q998" s="146"/>
      <c r="R998" s="146"/>
      <c r="S998" s="146"/>
      <c r="T998" s="146"/>
      <c r="U998" s="146"/>
      <c r="V998" s="146"/>
      <c r="W998" s="146"/>
      <c r="X998" s="146"/>
      <c r="Y998" s="146"/>
      <c r="Z998" s="146"/>
      <c r="AA998" s="146"/>
      <c r="AB998" s="146"/>
      <c r="AC998" s="146"/>
    </row>
    <row r="999">
      <c r="A999" s="146"/>
      <c r="B999" s="146"/>
      <c r="C999" s="146"/>
      <c r="D999" s="146"/>
      <c r="E999" s="146"/>
      <c r="F999" s="146"/>
      <c r="G999" s="146"/>
      <c r="H999" s="146"/>
      <c r="I999" s="146"/>
      <c r="J999" s="146"/>
      <c r="K999" s="146"/>
      <c r="L999" s="146"/>
      <c r="M999" s="146"/>
      <c r="N999" s="146"/>
      <c r="O999" s="146"/>
      <c r="P999" s="146"/>
      <c r="Q999" s="146"/>
      <c r="R999" s="146"/>
      <c r="S999" s="146"/>
      <c r="T999" s="146"/>
      <c r="U999" s="146"/>
      <c r="V999" s="146"/>
      <c r="W999" s="146"/>
      <c r="X999" s="146"/>
      <c r="Y999" s="146"/>
      <c r="Z999" s="146"/>
      <c r="AA999" s="146"/>
      <c r="AB999" s="146"/>
      <c r="AC999" s="146"/>
    </row>
    <row r="1000">
      <c r="A1000" s="146"/>
      <c r="B1000" s="146"/>
      <c r="C1000" s="146"/>
      <c r="D1000" s="146"/>
      <c r="E1000" s="146"/>
      <c r="F1000" s="146"/>
      <c r="G1000" s="146"/>
      <c r="H1000" s="146"/>
      <c r="I1000" s="146"/>
      <c r="J1000" s="146"/>
      <c r="K1000" s="146"/>
      <c r="L1000" s="146"/>
      <c r="M1000" s="146"/>
      <c r="N1000" s="146"/>
      <c r="O1000" s="146"/>
      <c r="P1000" s="146"/>
      <c r="Q1000" s="146"/>
      <c r="R1000" s="146"/>
      <c r="S1000" s="146"/>
      <c r="T1000" s="146"/>
      <c r="U1000" s="146"/>
      <c r="V1000" s="146"/>
      <c r="W1000" s="146"/>
      <c r="X1000" s="146"/>
      <c r="Y1000" s="146"/>
      <c r="Z1000" s="146"/>
      <c r="AA1000" s="146"/>
      <c r="AB1000" s="146"/>
      <c r="AC1000" s="146"/>
    </row>
    <row r="1001">
      <c r="A1001" s="146"/>
      <c r="B1001" s="146"/>
      <c r="C1001" s="146"/>
      <c r="D1001" s="146"/>
      <c r="E1001" s="146"/>
      <c r="F1001" s="146"/>
      <c r="G1001" s="146"/>
      <c r="H1001" s="146"/>
      <c r="I1001" s="146"/>
      <c r="J1001" s="146"/>
      <c r="K1001" s="146"/>
      <c r="L1001" s="146"/>
      <c r="M1001" s="146"/>
      <c r="N1001" s="146"/>
      <c r="O1001" s="146"/>
      <c r="P1001" s="146"/>
      <c r="Q1001" s="146"/>
      <c r="R1001" s="146"/>
      <c r="S1001" s="146"/>
      <c r="T1001" s="146"/>
      <c r="U1001" s="146"/>
      <c r="V1001" s="146"/>
      <c r="W1001" s="146"/>
      <c r="X1001" s="146"/>
      <c r="Y1001" s="146"/>
      <c r="Z1001" s="146"/>
      <c r="AA1001" s="146"/>
      <c r="AB1001" s="146"/>
      <c r="AC1001" s="146"/>
    </row>
    <row r="1002">
      <c r="A1002" s="146"/>
      <c r="B1002" s="146"/>
      <c r="C1002" s="146"/>
      <c r="D1002" s="146"/>
      <c r="E1002" s="146"/>
      <c r="F1002" s="146"/>
      <c r="G1002" s="146"/>
      <c r="H1002" s="146"/>
      <c r="I1002" s="146"/>
      <c r="J1002" s="146"/>
      <c r="K1002" s="146"/>
      <c r="L1002" s="146"/>
      <c r="M1002" s="146"/>
      <c r="N1002" s="146"/>
      <c r="O1002" s="146"/>
      <c r="P1002" s="146"/>
      <c r="Q1002" s="146"/>
      <c r="R1002" s="146"/>
      <c r="S1002" s="146"/>
      <c r="T1002" s="146"/>
      <c r="U1002" s="146"/>
      <c r="V1002" s="146"/>
      <c r="W1002" s="146"/>
      <c r="X1002" s="146"/>
      <c r="Y1002" s="146"/>
      <c r="Z1002" s="146"/>
      <c r="AA1002" s="146"/>
      <c r="AB1002" s="146"/>
      <c r="AC1002" s="146"/>
    </row>
    <row r="1003">
      <c r="A1003" s="146"/>
      <c r="B1003" s="146"/>
      <c r="C1003" s="146"/>
      <c r="D1003" s="146"/>
      <c r="E1003" s="146"/>
      <c r="F1003" s="146"/>
      <c r="G1003" s="146"/>
      <c r="H1003" s="146"/>
      <c r="I1003" s="146"/>
      <c r="J1003" s="146"/>
      <c r="K1003" s="146"/>
      <c r="L1003" s="146"/>
      <c r="M1003" s="146"/>
      <c r="N1003" s="146"/>
      <c r="O1003" s="146"/>
      <c r="P1003" s="146"/>
      <c r="Q1003" s="146"/>
      <c r="R1003" s="146"/>
      <c r="S1003" s="146"/>
      <c r="T1003" s="146"/>
      <c r="U1003" s="146"/>
      <c r="V1003" s="146"/>
      <c r="W1003" s="146"/>
      <c r="X1003" s="146"/>
      <c r="Y1003" s="146"/>
      <c r="Z1003" s="146"/>
      <c r="AA1003" s="146"/>
      <c r="AB1003" s="146"/>
      <c r="AC1003" s="146"/>
    </row>
    <row r="1004">
      <c r="A1004" s="146"/>
      <c r="B1004" s="146"/>
      <c r="C1004" s="146"/>
      <c r="D1004" s="146"/>
      <c r="E1004" s="146"/>
      <c r="F1004" s="146"/>
      <c r="G1004" s="146"/>
      <c r="H1004" s="146"/>
      <c r="I1004" s="146"/>
      <c r="J1004" s="146"/>
      <c r="K1004" s="146"/>
      <c r="L1004" s="146"/>
      <c r="M1004" s="146"/>
      <c r="N1004" s="146"/>
      <c r="O1004" s="146"/>
      <c r="P1004" s="146"/>
      <c r="Q1004" s="146"/>
      <c r="R1004" s="146"/>
      <c r="S1004" s="146"/>
      <c r="T1004" s="146"/>
      <c r="U1004" s="146"/>
      <c r="V1004" s="146"/>
      <c r="W1004" s="146"/>
      <c r="X1004" s="146"/>
      <c r="Y1004" s="146"/>
      <c r="Z1004" s="146"/>
      <c r="AA1004" s="146"/>
      <c r="AB1004" s="146"/>
      <c r="AC1004" s="146"/>
    </row>
    <row r="1005">
      <c r="A1005" s="146"/>
      <c r="B1005" s="146"/>
      <c r="C1005" s="146"/>
      <c r="D1005" s="146"/>
      <c r="E1005" s="146"/>
      <c r="F1005" s="146"/>
      <c r="G1005" s="146"/>
      <c r="H1005" s="146"/>
      <c r="I1005" s="146"/>
      <c r="J1005" s="146"/>
      <c r="K1005" s="146"/>
      <c r="L1005" s="146"/>
      <c r="M1005" s="146"/>
      <c r="N1005" s="146"/>
      <c r="O1005" s="146"/>
      <c r="P1005" s="146"/>
      <c r="Q1005" s="146"/>
      <c r="R1005" s="146"/>
      <c r="S1005" s="146"/>
      <c r="T1005" s="146"/>
      <c r="U1005" s="146"/>
      <c r="V1005" s="146"/>
      <c r="W1005" s="146"/>
      <c r="X1005" s="146"/>
      <c r="Y1005" s="146"/>
      <c r="Z1005" s="146"/>
      <c r="AA1005" s="146"/>
      <c r="AB1005" s="146"/>
      <c r="AC1005" s="146"/>
    </row>
    <row r="1006">
      <c r="A1006" s="146"/>
      <c r="B1006" s="146"/>
      <c r="C1006" s="146"/>
      <c r="D1006" s="146"/>
      <c r="E1006" s="146"/>
      <c r="F1006" s="146"/>
      <c r="G1006" s="146"/>
      <c r="H1006" s="146"/>
      <c r="I1006" s="146"/>
      <c r="J1006" s="146"/>
      <c r="K1006" s="146"/>
      <c r="L1006" s="146"/>
      <c r="M1006" s="146"/>
      <c r="N1006" s="146"/>
      <c r="O1006" s="146"/>
      <c r="P1006" s="146"/>
      <c r="Q1006" s="146"/>
      <c r="R1006" s="146"/>
      <c r="S1006" s="146"/>
      <c r="T1006" s="146"/>
      <c r="U1006" s="146"/>
      <c r="V1006" s="146"/>
      <c r="W1006" s="146"/>
      <c r="X1006" s="146"/>
      <c r="Y1006" s="146"/>
      <c r="Z1006" s="146"/>
      <c r="AA1006" s="146"/>
      <c r="AB1006" s="146"/>
      <c r="AC1006" s="146"/>
    </row>
    <row r="1007">
      <c r="A1007" s="146"/>
      <c r="B1007" s="146"/>
      <c r="C1007" s="146"/>
      <c r="D1007" s="146"/>
      <c r="E1007" s="146"/>
      <c r="F1007" s="146"/>
      <c r="G1007" s="146"/>
      <c r="H1007" s="146"/>
      <c r="I1007" s="146"/>
      <c r="J1007" s="146"/>
      <c r="K1007" s="146"/>
      <c r="L1007" s="146"/>
      <c r="M1007" s="146"/>
      <c r="N1007" s="146"/>
      <c r="O1007" s="146"/>
      <c r="P1007" s="146"/>
      <c r="Q1007" s="146"/>
      <c r="R1007" s="146"/>
      <c r="S1007" s="146"/>
      <c r="T1007" s="146"/>
      <c r="U1007" s="146"/>
      <c r="V1007" s="146"/>
      <c r="W1007" s="146"/>
      <c r="X1007" s="146"/>
      <c r="Y1007" s="146"/>
      <c r="Z1007" s="146"/>
      <c r="AA1007" s="146"/>
      <c r="AB1007" s="146"/>
      <c r="AC1007" s="146"/>
    </row>
    <row r="1008">
      <c r="A1008" s="146"/>
      <c r="B1008" s="146"/>
      <c r="C1008" s="146"/>
      <c r="D1008" s="146"/>
      <c r="E1008" s="146"/>
      <c r="F1008" s="146"/>
      <c r="G1008" s="146"/>
      <c r="H1008" s="146"/>
      <c r="I1008" s="146"/>
      <c r="J1008" s="146"/>
      <c r="K1008" s="146"/>
      <c r="L1008" s="146"/>
      <c r="M1008" s="146"/>
      <c r="N1008" s="146"/>
      <c r="O1008" s="146"/>
      <c r="P1008" s="146"/>
      <c r="Q1008" s="146"/>
      <c r="R1008" s="146"/>
      <c r="S1008" s="146"/>
      <c r="T1008" s="146"/>
      <c r="U1008" s="146"/>
      <c r="V1008" s="146"/>
      <c r="W1008" s="146"/>
      <c r="X1008" s="146"/>
      <c r="Y1008" s="146"/>
      <c r="Z1008" s="146"/>
      <c r="AA1008" s="146"/>
      <c r="AB1008" s="146"/>
      <c r="AC1008" s="146"/>
    </row>
    <row r="1009">
      <c r="A1009" s="146"/>
      <c r="B1009" s="146"/>
      <c r="C1009" s="146"/>
      <c r="D1009" s="146"/>
      <c r="E1009" s="146"/>
      <c r="F1009" s="146"/>
      <c r="G1009" s="146"/>
      <c r="H1009" s="146"/>
      <c r="I1009" s="146"/>
      <c r="J1009" s="146"/>
      <c r="K1009" s="146"/>
      <c r="L1009" s="146"/>
      <c r="M1009" s="146"/>
      <c r="N1009" s="146"/>
      <c r="O1009" s="146"/>
      <c r="P1009" s="146"/>
      <c r="Q1009" s="146"/>
      <c r="R1009" s="146"/>
      <c r="S1009" s="146"/>
      <c r="T1009" s="146"/>
      <c r="U1009" s="146"/>
      <c r="V1009" s="146"/>
      <c r="W1009" s="146"/>
      <c r="X1009" s="146"/>
      <c r="Y1009" s="146"/>
      <c r="Z1009" s="146"/>
      <c r="AA1009" s="146"/>
      <c r="AB1009" s="146"/>
      <c r="AC1009" s="146"/>
    </row>
    <row r="1010">
      <c r="A1010" s="146"/>
      <c r="B1010" s="146"/>
      <c r="C1010" s="146"/>
      <c r="D1010" s="146"/>
      <c r="E1010" s="146"/>
      <c r="F1010" s="146"/>
      <c r="G1010" s="146"/>
      <c r="H1010" s="146"/>
      <c r="I1010" s="146"/>
      <c r="J1010" s="146"/>
      <c r="K1010" s="146"/>
      <c r="L1010" s="146"/>
      <c r="M1010" s="146"/>
      <c r="N1010" s="146"/>
      <c r="O1010" s="146"/>
      <c r="P1010" s="146"/>
      <c r="Q1010" s="146"/>
      <c r="R1010" s="146"/>
      <c r="S1010" s="146"/>
      <c r="T1010" s="146"/>
      <c r="U1010" s="146"/>
      <c r="V1010" s="146"/>
      <c r="W1010" s="146"/>
      <c r="X1010" s="146"/>
      <c r="Y1010" s="146"/>
      <c r="Z1010" s="146"/>
      <c r="AA1010" s="146"/>
      <c r="AB1010" s="146"/>
      <c r="AC1010" s="146"/>
    </row>
    <row r="1011">
      <c r="A1011" s="146"/>
      <c r="B1011" s="146"/>
      <c r="C1011" s="146"/>
      <c r="D1011" s="146"/>
      <c r="E1011" s="146"/>
      <c r="F1011" s="146"/>
      <c r="G1011" s="146"/>
      <c r="H1011" s="146"/>
      <c r="I1011" s="146"/>
      <c r="J1011" s="146"/>
      <c r="K1011" s="146"/>
      <c r="L1011" s="146"/>
      <c r="M1011" s="146"/>
      <c r="N1011" s="146"/>
      <c r="O1011" s="146"/>
      <c r="P1011" s="146"/>
      <c r="Q1011" s="146"/>
      <c r="R1011" s="146"/>
      <c r="S1011" s="146"/>
      <c r="T1011" s="146"/>
      <c r="U1011" s="146"/>
      <c r="V1011" s="146"/>
      <c r="W1011" s="146"/>
      <c r="X1011" s="146"/>
      <c r="Y1011" s="146"/>
      <c r="Z1011" s="146"/>
      <c r="AA1011" s="146"/>
      <c r="AB1011" s="146"/>
      <c r="AC1011" s="146"/>
    </row>
    <row r="1012">
      <c r="A1012" s="146"/>
      <c r="B1012" s="146"/>
      <c r="C1012" s="146"/>
      <c r="D1012" s="146"/>
      <c r="E1012" s="146"/>
      <c r="F1012" s="146"/>
      <c r="G1012" s="146"/>
      <c r="H1012" s="146"/>
      <c r="I1012" s="146"/>
      <c r="J1012" s="146"/>
      <c r="K1012" s="146"/>
      <c r="L1012" s="146"/>
      <c r="M1012" s="146"/>
      <c r="N1012" s="146"/>
      <c r="O1012" s="146"/>
      <c r="P1012" s="146"/>
      <c r="Q1012" s="146"/>
      <c r="R1012" s="146"/>
      <c r="S1012" s="146"/>
      <c r="T1012" s="146"/>
      <c r="U1012" s="146"/>
      <c r="V1012" s="146"/>
      <c r="W1012" s="146"/>
      <c r="X1012" s="146"/>
      <c r="Y1012" s="146"/>
      <c r="Z1012" s="146"/>
      <c r="AA1012" s="146"/>
      <c r="AB1012" s="146"/>
      <c r="AC1012" s="146"/>
    </row>
    <row r="1013">
      <c r="A1013" s="146"/>
      <c r="B1013" s="146"/>
      <c r="C1013" s="146"/>
      <c r="D1013" s="146"/>
      <c r="E1013" s="146"/>
      <c r="F1013" s="146"/>
      <c r="G1013" s="146"/>
      <c r="H1013" s="146"/>
      <c r="I1013" s="146"/>
      <c r="J1013" s="146"/>
      <c r="K1013" s="146"/>
      <c r="L1013" s="146"/>
      <c r="M1013" s="146"/>
      <c r="N1013" s="146"/>
      <c r="O1013" s="146"/>
      <c r="P1013" s="146"/>
      <c r="Q1013" s="146"/>
      <c r="R1013" s="146"/>
      <c r="S1013" s="146"/>
      <c r="T1013" s="146"/>
      <c r="U1013" s="146"/>
      <c r="V1013" s="146"/>
      <c r="W1013" s="146"/>
      <c r="X1013" s="146"/>
      <c r="Y1013" s="146"/>
      <c r="Z1013" s="146"/>
      <c r="AA1013" s="146"/>
      <c r="AB1013" s="146"/>
      <c r="AC1013" s="146"/>
    </row>
    <row r="1014">
      <c r="A1014" s="146"/>
      <c r="B1014" s="146"/>
      <c r="C1014" s="146"/>
      <c r="D1014" s="146"/>
      <c r="E1014" s="146"/>
      <c r="F1014" s="146"/>
      <c r="G1014" s="146"/>
      <c r="H1014" s="146"/>
      <c r="I1014" s="146"/>
      <c r="J1014" s="146"/>
      <c r="K1014" s="146"/>
      <c r="L1014" s="146"/>
      <c r="M1014" s="146"/>
      <c r="N1014" s="146"/>
      <c r="O1014" s="146"/>
      <c r="P1014" s="146"/>
      <c r="Q1014" s="146"/>
      <c r="R1014" s="146"/>
      <c r="S1014" s="146"/>
      <c r="T1014" s="146"/>
      <c r="U1014" s="146"/>
      <c r="V1014" s="146"/>
      <c r="W1014" s="146"/>
      <c r="X1014" s="146"/>
      <c r="Y1014" s="146"/>
      <c r="Z1014" s="146"/>
      <c r="AA1014" s="146"/>
      <c r="AB1014" s="146"/>
      <c r="AC1014" s="146"/>
    </row>
    <row r="1015">
      <c r="A1015" s="146"/>
      <c r="B1015" s="146"/>
      <c r="C1015" s="146"/>
      <c r="D1015" s="146"/>
      <c r="E1015" s="146"/>
      <c r="F1015" s="146"/>
      <c r="G1015" s="146"/>
      <c r="H1015" s="146"/>
      <c r="I1015" s="146"/>
      <c r="J1015" s="146"/>
      <c r="K1015" s="146"/>
      <c r="L1015" s="146"/>
      <c r="M1015" s="146"/>
      <c r="N1015" s="146"/>
      <c r="O1015" s="146"/>
      <c r="P1015" s="146"/>
      <c r="Q1015" s="146"/>
      <c r="R1015" s="146"/>
      <c r="S1015" s="146"/>
      <c r="T1015" s="146"/>
      <c r="U1015" s="146"/>
      <c r="V1015" s="146"/>
      <c r="W1015" s="146"/>
      <c r="X1015" s="146"/>
      <c r="Y1015" s="146"/>
      <c r="Z1015" s="146"/>
      <c r="AA1015" s="146"/>
      <c r="AB1015" s="146"/>
      <c r="AC1015" s="146"/>
    </row>
    <row r="1016">
      <c r="A1016" s="146"/>
      <c r="B1016" s="146"/>
      <c r="C1016" s="146"/>
      <c r="D1016" s="146"/>
      <c r="E1016" s="146"/>
      <c r="F1016" s="146"/>
      <c r="G1016" s="146"/>
      <c r="H1016" s="146"/>
      <c r="I1016" s="146"/>
      <c r="J1016" s="146"/>
      <c r="K1016" s="146"/>
      <c r="L1016" s="146"/>
      <c r="M1016" s="146"/>
      <c r="N1016" s="146"/>
      <c r="O1016" s="146"/>
      <c r="P1016" s="146"/>
      <c r="Q1016" s="146"/>
      <c r="R1016" s="146"/>
      <c r="S1016" s="146"/>
      <c r="T1016" s="146"/>
      <c r="U1016" s="146"/>
      <c r="V1016" s="146"/>
      <c r="W1016" s="146"/>
      <c r="X1016" s="146"/>
      <c r="Y1016" s="146"/>
      <c r="Z1016" s="146"/>
      <c r="AA1016" s="146"/>
      <c r="AB1016" s="146"/>
      <c r="AC1016" s="146"/>
    </row>
    <row r="1017">
      <c r="A1017" s="146"/>
      <c r="B1017" s="146"/>
      <c r="C1017" s="146"/>
      <c r="D1017" s="146"/>
      <c r="E1017" s="146"/>
      <c r="F1017" s="146"/>
      <c r="G1017" s="146"/>
      <c r="H1017" s="146"/>
      <c r="I1017" s="146"/>
      <c r="J1017" s="146"/>
      <c r="K1017" s="146"/>
      <c r="L1017" s="146"/>
      <c r="M1017" s="146"/>
      <c r="N1017" s="146"/>
      <c r="O1017" s="146"/>
      <c r="P1017" s="146"/>
      <c r="Q1017" s="146"/>
      <c r="R1017" s="146"/>
      <c r="S1017" s="146"/>
      <c r="T1017" s="146"/>
      <c r="U1017" s="146"/>
      <c r="V1017" s="146"/>
      <c r="W1017" s="146"/>
      <c r="X1017" s="146"/>
      <c r="Y1017" s="146"/>
      <c r="Z1017" s="146"/>
      <c r="AA1017" s="146"/>
      <c r="AB1017" s="146"/>
      <c r="AC1017" s="146"/>
    </row>
    <row r="1018">
      <c r="A1018" s="146"/>
      <c r="B1018" s="146"/>
      <c r="C1018" s="146"/>
      <c r="D1018" s="146"/>
      <c r="E1018" s="146"/>
      <c r="F1018" s="146"/>
      <c r="G1018" s="146"/>
      <c r="H1018" s="146"/>
      <c r="I1018" s="146"/>
      <c r="J1018" s="146"/>
      <c r="K1018" s="146"/>
      <c r="L1018" s="146"/>
      <c r="M1018" s="146"/>
      <c r="N1018" s="146"/>
      <c r="O1018" s="146"/>
      <c r="P1018" s="146"/>
      <c r="Q1018" s="146"/>
      <c r="R1018" s="146"/>
      <c r="S1018" s="146"/>
      <c r="T1018" s="146"/>
      <c r="U1018" s="146"/>
      <c r="V1018" s="146"/>
      <c r="W1018" s="146"/>
      <c r="X1018" s="146"/>
      <c r="Y1018" s="146"/>
      <c r="Z1018" s="146"/>
      <c r="AA1018" s="146"/>
      <c r="AB1018" s="146"/>
      <c r="AC1018" s="146"/>
    </row>
    <row r="1019">
      <c r="A1019" s="146"/>
      <c r="B1019" s="146"/>
      <c r="C1019" s="146"/>
      <c r="D1019" s="146"/>
      <c r="E1019" s="146"/>
      <c r="F1019" s="146"/>
      <c r="G1019" s="146"/>
      <c r="H1019" s="146"/>
      <c r="I1019" s="146"/>
      <c r="J1019" s="146"/>
      <c r="K1019" s="146"/>
      <c r="L1019" s="146"/>
      <c r="M1019" s="146"/>
      <c r="N1019" s="146"/>
      <c r="O1019" s="146"/>
      <c r="P1019" s="146"/>
      <c r="Q1019" s="146"/>
      <c r="R1019" s="146"/>
      <c r="S1019" s="146"/>
      <c r="T1019" s="146"/>
      <c r="U1019" s="146"/>
      <c r="V1019" s="146"/>
      <c r="W1019" s="146"/>
      <c r="X1019" s="146"/>
      <c r="Y1019" s="146"/>
      <c r="Z1019" s="146"/>
      <c r="AA1019" s="146"/>
      <c r="AB1019" s="146"/>
      <c r="AC1019" s="146"/>
    </row>
    <row r="1020">
      <c r="A1020" s="146"/>
      <c r="B1020" s="146"/>
      <c r="C1020" s="146"/>
      <c r="D1020" s="146"/>
      <c r="E1020" s="146"/>
      <c r="F1020" s="146"/>
      <c r="G1020" s="146"/>
      <c r="H1020" s="146"/>
      <c r="I1020" s="146"/>
      <c r="J1020" s="146"/>
      <c r="K1020" s="146"/>
      <c r="L1020" s="146"/>
      <c r="M1020" s="146"/>
      <c r="N1020" s="146"/>
      <c r="O1020" s="146"/>
      <c r="P1020" s="146"/>
      <c r="Q1020" s="146"/>
      <c r="R1020" s="146"/>
      <c r="S1020" s="146"/>
      <c r="T1020" s="146"/>
      <c r="U1020" s="146"/>
      <c r="V1020" s="146"/>
      <c r="W1020" s="146"/>
      <c r="X1020" s="146"/>
      <c r="Y1020" s="146"/>
      <c r="Z1020" s="146"/>
      <c r="AA1020" s="146"/>
      <c r="AB1020" s="146"/>
      <c r="AC1020" s="146"/>
    </row>
    <row r="1021">
      <c r="A1021" s="146"/>
      <c r="B1021" s="146"/>
      <c r="C1021" s="146"/>
      <c r="D1021" s="146"/>
      <c r="E1021" s="146"/>
      <c r="F1021" s="146"/>
      <c r="G1021" s="146"/>
      <c r="H1021" s="146"/>
      <c r="I1021" s="146"/>
      <c r="J1021" s="146"/>
      <c r="K1021" s="146"/>
      <c r="L1021" s="146"/>
      <c r="M1021" s="146"/>
      <c r="N1021" s="146"/>
      <c r="O1021" s="146"/>
      <c r="P1021" s="146"/>
      <c r="Q1021" s="146"/>
      <c r="R1021" s="146"/>
      <c r="S1021" s="146"/>
      <c r="T1021" s="146"/>
      <c r="U1021" s="146"/>
      <c r="V1021" s="146"/>
      <c r="W1021" s="146"/>
      <c r="X1021" s="146"/>
      <c r="Y1021" s="146"/>
      <c r="Z1021" s="146"/>
      <c r="AA1021" s="146"/>
      <c r="AB1021" s="146"/>
      <c r="AC1021" s="146"/>
    </row>
    <row r="1022">
      <c r="A1022" s="146"/>
      <c r="B1022" s="146"/>
      <c r="C1022" s="146"/>
      <c r="D1022" s="146"/>
      <c r="E1022" s="146"/>
      <c r="F1022" s="146"/>
      <c r="G1022" s="146"/>
      <c r="H1022" s="146"/>
      <c r="I1022" s="146"/>
      <c r="J1022" s="146"/>
      <c r="K1022" s="146"/>
      <c r="L1022" s="146"/>
      <c r="M1022" s="146"/>
      <c r="N1022" s="146"/>
      <c r="O1022" s="146"/>
      <c r="P1022" s="146"/>
      <c r="Q1022" s="146"/>
      <c r="R1022" s="146"/>
      <c r="S1022" s="146"/>
      <c r="T1022" s="146"/>
      <c r="U1022" s="146"/>
      <c r="V1022" s="146"/>
      <c r="W1022" s="146"/>
      <c r="X1022" s="146"/>
      <c r="Y1022" s="146"/>
      <c r="Z1022" s="146"/>
      <c r="AA1022" s="146"/>
      <c r="AB1022" s="146"/>
      <c r="AC1022" s="146"/>
    </row>
    <row r="1023">
      <c r="A1023" s="146"/>
      <c r="B1023" s="146"/>
      <c r="C1023" s="146"/>
      <c r="D1023" s="146"/>
      <c r="E1023" s="146"/>
      <c r="F1023" s="146"/>
      <c r="G1023" s="146"/>
      <c r="H1023" s="146"/>
      <c r="I1023" s="146"/>
      <c r="J1023" s="146"/>
      <c r="K1023" s="146"/>
      <c r="L1023" s="146"/>
      <c r="M1023" s="146"/>
      <c r="N1023" s="146"/>
      <c r="O1023" s="146"/>
      <c r="P1023" s="146"/>
      <c r="Q1023" s="146"/>
      <c r="R1023" s="146"/>
      <c r="S1023" s="146"/>
      <c r="T1023" s="146"/>
      <c r="U1023" s="146"/>
      <c r="V1023" s="146"/>
      <c r="W1023" s="146"/>
      <c r="X1023" s="146"/>
      <c r="Y1023" s="146"/>
      <c r="Z1023" s="146"/>
      <c r="AA1023" s="146"/>
      <c r="AB1023" s="146"/>
      <c r="AC1023" s="146"/>
    </row>
    <row r="1024">
      <c r="A1024" s="146"/>
      <c r="B1024" s="146"/>
      <c r="C1024" s="146"/>
      <c r="D1024" s="146"/>
      <c r="E1024" s="146"/>
      <c r="F1024" s="146"/>
      <c r="G1024" s="146"/>
      <c r="H1024" s="146"/>
      <c r="I1024" s="146"/>
      <c r="J1024" s="146"/>
      <c r="K1024" s="146"/>
      <c r="L1024" s="146"/>
      <c r="M1024" s="146"/>
      <c r="N1024" s="146"/>
      <c r="O1024" s="146"/>
      <c r="P1024" s="146"/>
      <c r="Q1024" s="146"/>
      <c r="R1024" s="146"/>
      <c r="S1024" s="146"/>
      <c r="T1024" s="146"/>
      <c r="U1024" s="146"/>
      <c r="V1024" s="146"/>
      <c r="W1024" s="146"/>
      <c r="X1024" s="146"/>
      <c r="Y1024" s="146"/>
      <c r="Z1024" s="146"/>
      <c r="AA1024" s="146"/>
      <c r="AB1024" s="146"/>
      <c r="AC1024" s="146"/>
    </row>
    <row r="1025">
      <c r="A1025" s="146"/>
      <c r="B1025" s="146"/>
      <c r="C1025" s="146"/>
      <c r="D1025" s="146"/>
      <c r="E1025" s="146"/>
      <c r="F1025" s="146"/>
      <c r="G1025" s="146"/>
      <c r="H1025" s="146"/>
      <c r="I1025" s="146"/>
      <c r="J1025" s="146"/>
      <c r="K1025" s="146"/>
      <c r="L1025" s="146"/>
      <c r="M1025" s="146"/>
      <c r="N1025" s="146"/>
      <c r="O1025" s="146"/>
      <c r="P1025" s="146"/>
      <c r="Q1025" s="146"/>
      <c r="R1025" s="146"/>
      <c r="S1025" s="146"/>
      <c r="T1025" s="146"/>
      <c r="U1025" s="146"/>
      <c r="V1025" s="146"/>
      <c r="W1025" s="146"/>
      <c r="X1025" s="146"/>
      <c r="Y1025" s="146"/>
      <c r="Z1025" s="146"/>
      <c r="AA1025" s="146"/>
      <c r="AB1025" s="146"/>
      <c r="AC1025" s="146"/>
    </row>
    <row r="1026">
      <c r="A1026" s="146"/>
      <c r="B1026" s="146"/>
      <c r="C1026" s="146"/>
      <c r="D1026" s="146"/>
      <c r="E1026" s="146"/>
      <c r="F1026" s="146"/>
      <c r="G1026" s="146"/>
      <c r="H1026" s="146"/>
      <c r="I1026" s="146"/>
      <c r="J1026" s="146"/>
      <c r="K1026" s="146"/>
      <c r="L1026" s="146"/>
      <c r="M1026" s="146"/>
      <c r="N1026" s="146"/>
      <c r="O1026" s="146"/>
      <c r="P1026" s="146"/>
      <c r="Q1026" s="146"/>
      <c r="R1026" s="146"/>
      <c r="S1026" s="146"/>
      <c r="T1026" s="146"/>
      <c r="U1026" s="146"/>
      <c r="V1026" s="146"/>
      <c r="W1026" s="146"/>
      <c r="X1026" s="146"/>
      <c r="Y1026" s="146"/>
      <c r="Z1026" s="146"/>
      <c r="AA1026" s="146"/>
      <c r="AB1026" s="146"/>
      <c r="AC1026" s="146"/>
    </row>
    <row r="1027">
      <c r="A1027" s="146"/>
      <c r="B1027" s="146"/>
      <c r="C1027" s="146"/>
      <c r="D1027" s="146"/>
      <c r="E1027" s="146"/>
      <c r="F1027" s="146"/>
      <c r="G1027" s="146"/>
      <c r="H1027" s="146"/>
      <c r="I1027" s="146"/>
      <c r="J1027" s="146"/>
      <c r="K1027" s="146"/>
      <c r="L1027" s="146"/>
      <c r="M1027" s="146"/>
      <c r="N1027" s="146"/>
      <c r="O1027" s="146"/>
      <c r="P1027" s="146"/>
      <c r="Q1027" s="146"/>
      <c r="R1027" s="146"/>
      <c r="S1027" s="146"/>
      <c r="T1027" s="146"/>
      <c r="U1027" s="146"/>
      <c r="V1027" s="146"/>
      <c r="W1027" s="146"/>
      <c r="X1027" s="146"/>
      <c r="Y1027" s="146"/>
      <c r="Z1027" s="146"/>
      <c r="AA1027" s="146"/>
      <c r="AB1027" s="146"/>
      <c r="AC1027" s="146"/>
    </row>
    <row r="1028">
      <c r="A1028" s="146"/>
      <c r="B1028" s="146"/>
      <c r="C1028" s="146"/>
      <c r="D1028" s="146"/>
      <c r="E1028" s="146"/>
      <c r="F1028" s="146"/>
      <c r="G1028" s="146"/>
      <c r="H1028" s="146"/>
      <c r="I1028" s="146"/>
      <c r="J1028" s="146"/>
      <c r="K1028" s="146"/>
      <c r="L1028" s="146"/>
      <c r="M1028" s="146"/>
      <c r="N1028" s="146"/>
      <c r="O1028" s="146"/>
      <c r="P1028" s="146"/>
      <c r="Q1028" s="146"/>
      <c r="R1028" s="146"/>
      <c r="S1028" s="146"/>
      <c r="T1028" s="146"/>
      <c r="U1028" s="146"/>
      <c r="V1028" s="146"/>
      <c r="W1028" s="146"/>
      <c r="X1028" s="146"/>
      <c r="Y1028" s="146"/>
      <c r="Z1028" s="146"/>
      <c r="AA1028" s="146"/>
      <c r="AB1028" s="146"/>
      <c r="AC1028" s="146"/>
    </row>
    <row r="1029">
      <c r="A1029" s="146"/>
      <c r="B1029" s="146"/>
      <c r="C1029" s="146"/>
      <c r="D1029" s="146"/>
      <c r="E1029" s="146"/>
      <c r="F1029" s="146"/>
      <c r="G1029" s="146"/>
      <c r="H1029" s="146"/>
      <c r="I1029" s="146"/>
      <c r="J1029" s="146"/>
      <c r="K1029" s="146"/>
      <c r="L1029" s="146"/>
      <c r="M1029" s="146"/>
      <c r="N1029" s="146"/>
      <c r="O1029" s="146"/>
      <c r="P1029" s="146"/>
      <c r="Q1029" s="146"/>
      <c r="R1029" s="146"/>
      <c r="S1029" s="146"/>
      <c r="T1029" s="146"/>
      <c r="U1029" s="146"/>
      <c r="V1029" s="146"/>
      <c r="W1029" s="146"/>
      <c r="X1029" s="146"/>
      <c r="Y1029" s="146"/>
      <c r="Z1029" s="146"/>
      <c r="AA1029" s="146"/>
      <c r="AB1029" s="146"/>
      <c r="AC1029" s="146"/>
    </row>
    <row r="1030">
      <c r="A1030" s="146"/>
      <c r="B1030" s="146"/>
      <c r="C1030" s="146"/>
      <c r="D1030" s="146"/>
      <c r="E1030" s="146"/>
      <c r="F1030" s="146"/>
      <c r="G1030" s="146"/>
      <c r="H1030" s="146"/>
      <c r="I1030" s="146"/>
      <c r="J1030" s="146"/>
      <c r="K1030" s="146"/>
      <c r="L1030" s="146"/>
      <c r="M1030" s="146"/>
      <c r="N1030" s="146"/>
      <c r="O1030" s="146"/>
      <c r="P1030" s="146"/>
      <c r="Q1030" s="146"/>
      <c r="R1030" s="146"/>
      <c r="S1030" s="146"/>
      <c r="T1030" s="146"/>
      <c r="U1030" s="146"/>
      <c r="V1030" s="146"/>
      <c r="W1030" s="146"/>
      <c r="X1030" s="146"/>
      <c r="Y1030" s="146"/>
      <c r="Z1030" s="146"/>
      <c r="AA1030" s="146"/>
      <c r="AB1030" s="146"/>
      <c r="AC1030" s="146"/>
    </row>
    <row r="1031">
      <c r="A1031" s="146"/>
      <c r="B1031" s="146"/>
      <c r="C1031" s="146"/>
      <c r="D1031" s="146"/>
      <c r="E1031" s="146"/>
      <c r="F1031" s="146"/>
      <c r="G1031" s="146"/>
      <c r="H1031" s="146"/>
      <c r="I1031" s="146"/>
      <c r="J1031" s="146"/>
      <c r="K1031" s="146"/>
      <c r="L1031" s="146"/>
      <c r="M1031" s="146"/>
      <c r="N1031" s="146"/>
      <c r="O1031" s="146"/>
      <c r="P1031" s="146"/>
      <c r="Q1031" s="146"/>
      <c r="R1031" s="146"/>
      <c r="S1031" s="146"/>
      <c r="T1031" s="146"/>
      <c r="U1031" s="146"/>
      <c r="V1031" s="146"/>
      <c r="W1031" s="146"/>
      <c r="X1031" s="146"/>
      <c r="Y1031" s="146"/>
      <c r="Z1031" s="146"/>
      <c r="AA1031" s="146"/>
      <c r="AB1031" s="146"/>
      <c r="AC1031" s="146"/>
    </row>
    <row r="1032">
      <c r="A1032" s="146"/>
      <c r="B1032" s="146"/>
      <c r="C1032" s="146"/>
      <c r="D1032" s="146"/>
      <c r="E1032" s="146"/>
      <c r="F1032" s="146"/>
      <c r="G1032" s="146"/>
      <c r="H1032" s="146"/>
      <c r="I1032" s="146"/>
      <c r="J1032" s="146"/>
      <c r="K1032" s="146"/>
      <c r="L1032" s="146"/>
      <c r="M1032" s="146"/>
      <c r="N1032" s="146"/>
      <c r="O1032" s="146"/>
      <c r="P1032" s="146"/>
      <c r="Q1032" s="146"/>
      <c r="R1032" s="146"/>
      <c r="S1032" s="146"/>
      <c r="T1032" s="146"/>
      <c r="U1032" s="146"/>
      <c r="V1032" s="146"/>
      <c r="W1032" s="146"/>
      <c r="X1032" s="146"/>
      <c r="Y1032" s="146"/>
      <c r="Z1032" s="146"/>
      <c r="AA1032" s="146"/>
      <c r="AB1032" s="146"/>
      <c r="AC1032" s="146"/>
    </row>
    <row r="1033">
      <c r="A1033" s="146"/>
      <c r="B1033" s="146"/>
      <c r="C1033" s="146"/>
      <c r="D1033" s="146"/>
      <c r="E1033" s="146"/>
      <c r="F1033" s="146"/>
      <c r="G1033" s="146"/>
      <c r="H1033" s="146"/>
      <c r="I1033" s="146"/>
      <c r="J1033" s="146"/>
      <c r="K1033" s="146"/>
      <c r="L1033" s="146"/>
      <c r="M1033" s="146"/>
      <c r="N1033" s="146"/>
      <c r="O1033" s="146"/>
      <c r="P1033" s="146"/>
      <c r="Q1033" s="146"/>
      <c r="R1033" s="146"/>
      <c r="S1033" s="146"/>
      <c r="T1033" s="146"/>
      <c r="U1033" s="146"/>
      <c r="V1033" s="146"/>
      <c r="W1033" s="146"/>
      <c r="X1033" s="146"/>
      <c r="Y1033" s="146"/>
      <c r="Z1033" s="146"/>
      <c r="AA1033" s="146"/>
      <c r="AB1033" s="146"/>
      <c r="AC1033" s="146"/>
    </row>
    <row r="1034">
      <c r="A1034" s="146"/>
      <c r="B1034" s="146"/>
      <c r="C1034" s="146"/>
      <c r="D1034" s="146"/>
      <c r="E1034" s="146"/>
      <c r="F1034" s="146"/>
      <c r="G1034" s="146"/>
      <c r="H1034" s="146"/>
      <c r="I1034" s="146"/>
      <c r="J1034" s="146"/>
      <c r="K1034" s="146"/>
      <c r="L1034" s="146"/>
      <c r="M1034" s="146"/>
      <c r="N1034" s="146"/>
      <c r="O1034" s="146"/>
      <c r="P1034" s="146"/>
      <c r="Q1034" s="146"/>
      <c r="R1034" s="146"/>
      <c r="S1034" s="146"/>
      <c r="T1034" s="146"/>
      <c r="U1034" s="146"/>
      <c r="V1034" s="146"/>
      <c r="W1034" s="146"/>
      <c r="X1034" s="146"/>
      <c r="Y1034" s="146"/>
      <c r="Z1034" s="146"/>
      <c r="AA1034" s="146"/>
      <c r="AB1034" s="146"/>
      <c r="AC1034" s="146"/>
    </row>
    <row r="1035">
      <c r="A1035" s="146"/>
      <c r="B1035" s="146"/>
      <c r="C1035" s="146"/>
      <c r="D1035" s="146"/>
      <c r="E1035" s="146"/>
      <c r="F1035" s="146"/>
      <c r="G1035" s="146"/>
      <c r="H1035" s="146"/>
      <c r="I1035" s="146"/>
      <c r="J1035" s="146"/>
      <c r="K1035" s="146"/>
      <c r="L1035" s="146"/>
      <c r="M1035" s="146"/>
      <c r="N1035" s="146"/>
      <c r="O1035" s="146"/>
      <c r="P1035" s="146"/>
      <c r="Q1035" s="146"/>
      <c r="R1035" s="146"/>
      <c r="S1035" s="146"/>
      <c r="T1035" s="146"/>
      <c r="U1035" s="146"/>
      <c r="V1035" s="146"/>
      <c r="W1035" s="146"/>
      <c r="X1035" s="146"/>
      <c r="Y1035" s="146"/>
      <c r="Z1035" s="146"/>
      <c r="AA1035" s="146"/>
      <c r="AB1035" s="146"/>
      <c r="AC1035" s="146"/>
    </row>
    <row r="1036">
      <c r="A1036" s="146"/>
      <c r="B1036" s="146"/>
      <c r="C1036" s="146"/>
      <c r="D1036" s="146"/>
      <c r="E1036" s="146"/>
      <c r="F1036" s="146"/>
      <c r="G1036" s="146"/>
      <c r="H1036" s="146"/>
      <c r="I1036" s="146"/>
      <c r="J1036" s="146"/>
      <c r="K1036" s="146"/>
      <c r="L1036" s="146"/>
      <c r="M1036" s="146"/>
      <c r="N1036" s="146"/>
      <c r="O1036" s="146"/>
      <c r="P1036" s="146"/>
      <c r="Q1036" s="146"/>
      <c r="R1036" s="146"/>
      <c r="S1036" s="146"/>
      <c r="T1036" s="146"/>
      <c r="U1036" s="146"/>
      <c r="V1036" s="146"/>
      <c r="W1036" s="146"/>
      <c r="X1036" s="146"/>
      <c r="Y1036" s="146"/>
      <c r="Z1036" s="146"/>
      <c r="AA1036" s="146"/>
      <c r="AB1036" s="146"/>
      <c r="AC1036" s="146"/>
    </row>
    <row r="1037">
      <c r="A1037" s="146"/>
      <c r="B1037" s="146"/>
      <c r="C1037" s="146"/>
      <c r="D1037" s="146"/>
      <c r="E1037" s="146"/>
      <c r="F1037" s="146"/>
      <c r="G1037" s="146"/>
      <c r="H1037" s="146"/>
      <c r="I1037" s="146"/>
      <c r="J1037" s="146"/>
      <c r="K1037" s="146"/>
      <c r="L1037" s="146"/>
      <c r="M1037" s="146"/>
      <c r="N1037" s="146"/>
      <c r="O1037" s="146"/>
      <c r="P1037" s="146"/>
      <c r="Q1037" s="146"/>
      <c r="R1037" s="146"/>
      <c r="S1037" s="146"/>
      <c r="T1037" s="146"/>
      <c r="U1037" s="146"/>
      <c r="V1037" s="146"/>
      <c r="W1037" s="146"/>
      <c r="X1037" s="146"/>
      <c r="Y1037" s="146"/>
      <c r="Z1037" s="146"/>
      <c r="AA1037" s="146"/>
      <c r="AB1037" s="146"/>
      <c r="AC1037" s="146"/>
    </row>
    <row r="1038">
      <c r="A1038" s="146"/>
      <c r="B1038" s="146"/>
      <c r="C1038" s="146"/>
      <c r="D1038" s="146"/>
      <c r="E1038" s="146"/>
      <c r="F1038" s="146"/>
      <c r="G1038" s="146"/>
      <c r="H1038" s="146"/>
      <c r="I1038" s="146"/>
      <c r="J1038" s="146"/>
      <c r="K1038" s="146"/>
      <c r="L1038" s="146"/>
      <c r="M1038" s="146"/>
      <c r="N1038" s="146"/>
      <c r="O1038" s="146"/>
      <c r="P1038" s="146"/>
      <c r="Q1038" s="146"/>
      <c r="R1038" s="146"/>
      <c r="S1038" s="146"/>
      <c r="T1038" s="146"/>
      <c r="U1038" s="146"/>
      <c r="V1038" s="146"/>
      <c r="W1038" s="146"/>
      <c r="X1038" s="146"/>
      <c r="Y1038" s="146"/>
      <c r="Z1038" s="146"/>
      <c r="AA1038" s="146"/>
      <c r="AB1038" s="146"/>
      <c r="AC1038" s="146"/>
    </row>
    <row r="1039">
      <c r="A1039" s="146"/>
      <c r="B1039" s="146"/>
      <c r="C1039" s="146"/>
      <c r="D1039" s="146"/>
      <c r="E1039" s="146"/>
      <c r="F1039" s="146"/>
      <c r="G1039" s="146"/>
      <c r="H1039" s="146"/>
      <c r="I1039" s="146"/>
      <c r="J1039" s="146"/>
      <c r="K1039" s="146"/>
      <c r="L1039" s="146"/>
      <c r="M1039" s="146"/>
      <c r="N1039" s="146"/>
      <c r="O1039" s="146"/>
      <c r="P1039" s="146"/>
      <c r="Q1039" s="146"/>
      <c r="R1039" s="146"/>
      <c r="S1039" s="146"/>
      <c r="T1039" s="146"/>
      <c r="U1039" s="146"/>
      <c r="V1039" s="146"/>
      <c r="W1039" s="146"/>
      <c r="X1039" s="146"/>
      <c r="Y1039" s="146"/>
      <c r="Z1039" s="146"/>
      <c r="AA1039" s="146"/>
      <c r="AB1039" s="146"/>
      <c r="AC1039" s="146"/>
    </row>
    <row r="1040">
      <c r="A1040" s="146"/>
      <c r="B1040" s="146"/>
      <c r="C1040" s="146"/>
      <c r="D1040" s="146"/>
      <c r="E1040" s="146"/>
      <c r="F1040" s="146"/>
      <c r="G1040" s="146"/>
      <c r="H1040" s="146"/>
      <c r="I1040" s="146"/>
      <c r="J1040" s="146"/>
      <c r="K1040" s="146"/>
      <c r="L1040" s="146"/>
      <c r="M1040" s="146"/>
      <c r="N1040" s="146"/>
      <c r="O1040" s="146"/>
      <c r="P1040" s="146"/>
      <c r="Q1040" s="146"/>
      <c r="R1040" s="146"/>
      <c r="S1040" s="146"/>
      <c r="T1040" s="146"/>
      <c r="U1040" s="146"/>
      <c r="V1040" s="146"/>
      <c r="W1040" s="146"/>
      <c r="X1040" s="146"/>
      <c r="Y1040" s="146"/>
      <c r="Z1040" s="146"/>
      <c r="AA1040" s="146"/>
      <c r="AB1040" s="146"/>
      <c r="AC1040" s="146"/>
    </row>
    <row r="1041">
      <c r="A1041" s="146"/>
      <c r="B1041" s="146"/>
      <c r="C1041" s="146"/>
      <c r="D1041" s="146"/>
      <c r="E1041" s="146"/>
      <c r="F1041" s="146"/>
      <c r="G1041" s="146"/>
      <c r="H1041" s="146"/>
      <c r="I1041" s="146"/>
      <c r="J1041" s="146"/>
      <c r="K1041" s="146"/>
      <c r="L1041" s="146"/>
      <c r="M1041" s="146"/>
      <c r="N1041" s="146"/>
      <c r="O1041" s="146"/>
      <c r="P1041" s="146"/>
      <c r="Q1041" s="146"/>
      <c r="R1041" s="146"/>
      <c r="S1041" s="146"/>
      <c r="T1041" s="146"/>
      <c r="U1041" s="146"/>
      <c r="V1041" s="146"/>
      <c r="W1041" s="146"/>
      <c r="X1041" s="146"/>
      <c r="Y1041" s="146"/>
      <c r="Z1041" s="146"/>
      <c r="AA1041" s="146"/>
      <c r="AB1041" s="146"/>
      <c r="AC1041" s="146"/>
    </row>
    <row r="1042">
      <c r="A1042" s="146"/>
      <c r="B1042" s="146"/>
      <c r="C1042" s="146"/>
      <c r="D1042" s="146"/>
      <c r="E1042" s="146"/>
      <c r="F1042" s="146"/>
      <c r="G1042" s="146"/>
      <c r="H1042" s="146"/>
      <c r="I1042" s="146"/>
      <c r="J1042" s="146"/>
      <c r="K1042" s="146"/>
      <c r="L1042" s="146"/>
      <c r="M1042" s="146"/>
      <c r="N1042" s="146"/>
      <c r="O1042" s="146"/>
      <c r="P1042" s="146"/>
      <c r="Q1042" s="146"/>
      <c r="R1042" s="146"/>
      <c r="S1042" s="146"/>
      <c r="T1042" s="146"/>
      <c r="U1042" s="146"/>
      <c r="V1042" s="146"/>
      <c r="W1042" s="146"/>
      <c r="X1042" s="146"/>
      <c r="Y1042" s="146"/>
      <c r="Z1042" s="146"/>
      <c r="AA1042" s="146"/>
      <c r="AB1042" s="146"/>
      <c r="AC1042" s="146"/>
    </row>
    <row r="1043">
      <c r="A1043" s="146"/>
      <c r="B1043" s="146"/>
      <c r="C1043" s="146"/>
      <c r="D1043" s="146"/>
      <c r="E1043" s="146"/>
      <c r="F1043" s="146"/>
      <c r="G1043" s="146"/>
      <c r="H1043" s="146"/>
      <c r="I1043" s="146"/>
      <c r="J1043" s="146"/>
      <c r="K1043" s="146"/>
      <c r="L1043" s="146"/>
      <c r="M1043" s="146"/>
      <c r="N1043" s="146"/>
      <c r="O1043" s="146"/>
      <c r="P1043" s="146"/>
      <c r="Q1043" s="146"/>
      <c r="R1043" s="146"/>
      <c r="S1043" s="146"/>
      <c r="T1043" s="146"/>
      <c r="U1043" s="146"/>
      <c r="V1043" s="146"/>
      <c r="W1043" s="146"/>
      <c r="X1043" s="146"/>
      <c r="Y1043" s="146"/>
      <c r="Z1043" s="146"/>
      <c r="AA1043" s="146"/>
      <c r="AB1043" s="146"/>
      <c r="AC1043" s="146"/>
    </row>
    <row r="1044">
      <c r="A1044" s="146"/>
      <c r="B1044" s="146"/>
      <c r="C1044" s="146"/>
      <c r="D1044" s="146"/>
      <c r="E1044" s="146"/>
      <c r="F1044" s="146"/>
      <c r="G1044" s="146"/>
      <c r="H1044" s="146"/>
      <c r="I1044" s="146"/>
      <c r="J1044" s="146"/>
      <c r="K1044" s="146"/>
      <c r="L1044" s="146"/>
      <c r="M1044" s="146"/>
      <c r="N1044" s="146"/>
      <c r="O1044" s="146"/>
      <c r="P1044" s="146"/>
      <c r="Q1044" s="146"/>
      <c r="R1044" s="146"/>
      <c r="S1044" s="146"/>
      <c r="T1044" s="146"/>
      <c r="U1044" s="146"/>
      <c r="V1044" s="146"/>
      <c r="W1044" s="146"/>
      <c r="X1044" s="146"/>
      <c r="Y1044" s="146"/>
      <c r="Z1044" s="146"/>
      <c r="AA1044" s="146"/>
      <c r="AB1044" s="146"/>
      <c r="AC1044" s="146"/>
    </row>
    <row r="1045">
      <c r="A1045" s="146"/>
      <c r="B1045" s="146"/>
      <c r="C1045" s="146"/>
      <c r="D1045" s="146"/>
      <c r="E1045" s="146"/>
      <c r="F1045" s="146"/>
      <c r="G1045" s="146"/>
      <c r="H1045" s="146"/>
      <c r="I1045" s="146"/>
      <c r="J1045" s="146"/>
      <c r="K1045" s="146"/>
      <c r="L1045" s="146"/>
      <c r="M1045" s="146"/>
      <c r="N1045" s="146"/>
      <c r="O1045" s="146"/>
      <c r="P1045" s="146"/>
      <c r="Q1045" s="146"/>
      <c r="R1045" s="146"/>
      <c r="S1045" s="146"/>
      <c r="T1045" s="146"/>
      <c r="U1045" s="146"/>
      <c r="V1045" s="146"/>
      <c r="W1045" s="146"/>
      <c r="X1045" s="146"/>
      <c r="Y1045" s="146"/>
      <c r="Z1045" s="146"/>
      <c r="AA1045" s="146"/>
      <c r="AB1045" s="146"/>
      <c r="AC1045" s="146"/>
    </row>
    <row r="1046">
      <c r="A1046" s="146"/>
      <c r="B1046" s="146"/>
      <c r="C1046" s="146"/>
      <c r="D1046" s="146"/>
      <c r="E1046" s="146"/>
      <c r="F1046" s="146"/>
      <c r="G1046" s="146"/>
      <c r="H1046" s="146"/>
      <c r="I1046" s="146"/>
      <c r="J1046" s="146"/>
      <c r="K1046" s="146"/>
      <c r="L1046" s="146"/>
      <c r="M1046" s="146"/>
      <c r="N1046" s="146"/>
      <c r="O1046" s="146"/>
      <c r="P1046" s="146"/>
      <c r="Q1046" s="146"/>
      <c r="R1046" s="146"/>
      <c r="S1046" s="146"/>
      <c r="T1046" s="146"/>
      <c r="U1046" s="146"/>
      <c r="V1046" s="146"/>
      <c r="W1046" s="146"/>
      <c r="X1046" s="146"/>
      <c r="Y1046" s="146"/>
      <c r="Z1046" s="146"/>
      <c r="AA1046" s="146"/>
      <c r="AB1046" s="146"/>
      <c r="AC1046" s="146"/>
    </row>
    <row r="1047">
      <c r="A1047" s="146"/>
      <c r="B1047" s="146"/>
      <c r="C1047" s="146"/>
      <c r="D1047" s="146"/>
      <c r="E1047" s="146"/>
      <c r="F1047" s="146"/>
      <c r="G1047" s="146"/>
      <c r="H1047" s="146"/>
      <c r="I1047" s="146"/>
      <c r="J1047" s="146"/>
      <c r="K1047" s="146"/>
      <c r="L1047" s="146"/>
      <c r="M1047" s="146"/>
      <c r="N1047" s="146"/>
      <c r="O1047" s="146"/>
      <c r="P1047" s="146"/>
      <c r="Q1047" s="146"/>
      <c r="R1047" s="146"/>
      <c r="S1047" s="146"/>
      <c r="T1047" s="146"/>
      <c r="U1047" s="146"/>
      <c r="V1047" s="146"/>
      <c r="W1047" s="146"/>
      <c r="X1047" s="146"/>
      <c r="Y1047" s="146"/>
      <c r="Z1047" s="146"/>
      <c r="AA1047" s="146"/>
      <c r="AB1047" s="146"/>
      <c r="AC1047" s="146"/>
    </row>
    <row r="1048">
      <c r="A1048" s="146"/>
      <c r="B1048" s="146"/>
      <c r="C1048" s="146"/>
      <c r="D1048" s="146"/>
      <c r="E1048" s="146"/>
      <c r="F1048" s="146"/>
      <c r="G1048" s="146"/>
      <c r="H1048" s="146"/>
      <c r="I1048" s="146"/>
      <c r="J1048" s="146"/>
      <c r="K1048" s="146"/>
      <c r="L1048" s="146"/>
      <c r="M1048" s="146"/>
      <c r="N1048" s="146"/>
      <c r="O1048" s="146"/>
      <c r="P1048" s="146"/>
      <c r="Q1048" s="146"/>
      <c r="R1048" s="146"/>
      <c r="S1048" s="146"/>
      <c r="T1048" s="146"/>
      <c r="U1048" s="146"/>
      <c r="V1048" s="146"/>
      <c r="W1048" s="146"/>
      <c r="X1048" s="146"/>
      <c r="Y1048" s="146"/>
      <c r="Z1048" s="146"/>
      <c r="AA1048" s="146"/>
      <c r="AB1048" s="146"/>
      <c r="AC1048" s="146"/>
    </row>
    <row r="1049">
      <c r="A1049" s="146"/>
      <c r="B1049" s="146"/>
      <c r="C1049" s="146"/>
      <c r="D1049" s="146"/>
      <c r="E1049" s="146"/>
      <c r="F1049" s="146"/>
      <c r="G1049" s="146"/>
      <c r="H1049" s="146"/>
      <c r="I1049" s="146"/>
      <c r="J1049" s="146"/>
      <c r="K1049" s="146"/>
      <c r="L1049" s="146"/>
      <c r="M1049" s="146"/>
      <c r="N1049" s="146"/>
      <c r="O1049" s="146"/>
      <c r="P1049" s="146"/>
      <c r="Q1049" s="146"/>
      <c r="R1049" s="146"/>
      <c r="S1049" s="146"/>
      <c r="T1049" s="146"/>
      <c r="U1049" s="146"/>
      <c r="V1049" s="146"/>
      <c r="W1049" s="146"/>
      <c r="X1049" s="146"/>
      <c r="Y1049" s="146"/>
      <c r="Z1049" s="146"/>
      <c r="AA1049" s="146"/>
      <c r="AB1049" s="146"/>
      <c r="AC1049" s="146"/>
    </row>
    <row r="1050">
      <c r="A1050" s="146"/>
      <c r="B1050" s="146"/>
      <c r="C1050" s="146"/>
      <c r="D1050" s="146"/>
      <c r="E1050" s="146"/>
      <c r="F1050" s="146"/>
      <c r="G1050" s="146"/>
      <c r="H1050" s="146"/>
      <c r="I1050" s="146"/>
      <c r="J1050" s="146"/>
      <c r="K1050" s="146"/>
      <c r="L1050" s="146"/>
      <c r="M1050" s="146"/>
      <c r="N1050" s="146"/>
      <c r="O1050" s="146"/>
      <c r="P1050" s="146"/>
      <c r="Q1050" s="146"/>
      <c r="R1050" s="146"/>
      <c r="S1050" s="146"/>
      <c r="T1050" s="146"/>
      <c r="U1050" s="146"/>
      <c r="V1050" s="146"/>
      <c r="W1050" s="146"/>
      <c r="X1050" s="146"/>
      <c r="Y1050" s="146"/>
      <c r="Z1050" s="146"/>
      <c r="AA1050" s="146"/>
      <c r="AB1050" s="146"/>
      <c r="AC1050" s="146"/>
    </row>
    <row r="1051">
      <c r="A1051" s="146"/>
      <c r="B1051" s="146"/>
      <c r="C1051" s="146"/>
      <c r="D1051" s="146"/>
      <c r="E1051" s="146"/>
      <c r="F1051" s="146"/>
      <c r="G1051" s="146"/>
      <c r="H1051" s="146"/>
      <c r="I1051" s="146"/>
      <c r="J1051" s="146"/>
      <c r="K1051" s="146"/>
      <c r="L1051" s="146"/>
      <c r="M1051" s="146"/>
      <c r="N1051" s="146"/>
      <c r="O1051" s="146"/>
      <c r="P1051" s="146"/>
      <c r="Q1051" s="146"/>
      <c r="R1051" s="146"/>
      <c r="S1051" s="146"/>
      <c r="T1051" s="146"/>
      <c r="U1051" s="146"/>
      <c r="V1051" s="146"/>
      <c r="W1051" s="146"/>
      <c r="X1051" s="146"/>
      <c r="Y1051" s="146"/>
      <c r="Z1051" s="146"/>
      <c r="AA1051" s="146"/>
      <c r="AB1051" s="146"/>
      <c r="AC1051" s="146"/>
    </row>
    <row r="1052">
      <c r="A1052" s="146"/>
      <c r="B1052" s="146"/>
      <c r="C1052" s="146"/>
      <c r="D1052" s="146"/>
      <c r="E1052" s="146"/>
      <c r="F1052" s="146"/>
      <c r="G1052" s="146"/>
      <c r="H1052" s="146"/>
      <c r="I1052" s="146"/>
      <c r="J1052" s="146"/>
      <c r="K1052" s="146"/>
      <c r="L1052" s="146"/>
      <c r="M1052" s="146"/>
      <c r="N1052" s="146"/>
      <c r="O1052" s="146"/>
      <c r="P1052" s="146"/>
      <c r="Q1052" s="146"/>
      <c r="R1052" s="146"/>
      <c r="S1052" s="146"/>
      <c r="T1052" s="146"/>
      <c r="U1052" s="146"/>
      <c r="V1052" s="146"/>
      <c r="W1052" s="146"/>
      <c r="X1052" s="146"/>
      <c r="Y1052" s="146"/>
      <c r="Z1052" s="146"/>
      <c r="AA1052" s="146"/>
      <c r="AB1052" s="146"/>
      <c r="AC1052" s="146"/>
    </row>
    <row r="1053">
      <c r="A1053" s="146"/>
      <c r="B1053" s="146"/>
      <c r="C1053" s="146"/>
      <c r="D1053" s="146"/>
      <c r="E1053" s="146"/>
      <c r="F1053" s="146"/>
      <c r="G1053" s="146"/>
      <c r="H1053" s="146"/>
      <c r="I1053" s="146"/>
      <c r="J1053" s="146"/>
      <c r="K1053" s="146"/>
      <c r="L1053" s="146"/>
      <c r="M1053" s="146"/>
      <c r="N1053" s="146"/>
      <c r="O1053" s="146"/>
      <c r="P1053" s="146"/>
      <c r="Q1053" s="146"/>
      <c r="R1053" s="146"/>
      <c r="S1053" s="146"/>
      <c r="T1053" s="146"/>
      <c r="U1053" s="146"/>
      <c r="V1053" s="146"/>
      <c r="W1053" s="146"/>
      <c r="X1053" s="146"/>
      <c r="Y1053" s="146"/>
      <c r="Z1053" s="146"/>
      <c r="AA1053" s="146"/>
      <c r="AB1053" s="146"/>
      <c r="AC1053" s="146"/>
    </row>
    <row r="1054">
      <c r="A1054" s="146"/>
      <c r="B1054" s="146"/>
      <c r="C1054" s="146"/>
      <c r="D1054" s="146"/>
      <c r="E1054" s="146"/>
      <c r="F1054" s="146"/>
      <c r="G1054" s="146"/>
      <c r="H1054" s="146"/>
      <c r="I1054" s="146"/>
      <c r="J1054" s="146"/>
      <c r="K1054" s="146"/>
      <c r="L1054" s="146"/>
      <c r="M1054" s="146"/>
      <c r="N1054" s="146"/>
      <c r="O1054" s="146"/>
      <c r="P1054" s="146"/>
      <c r="Q1054" s="146"/>
      <c r="R1054" s="146"/>
      <c r="S1054" s="146"/>
      <c r="T1054" s="146"/>
      <c r="U1054" s="146"/>
      <c r="V1054" s="146"/>
      <c r="W1054" s="146"/>
      <c r="X1054" s="146"/>
      <c r="Y1054" s="146"/>
      <c r="Z1054" s="146"/>
      <c r="AA1054" s="146"/>
      <c r="AB1054" s="146"/>
      <c r="AC1054" s="146"/>
    </row>
    <row r="1055">
      <c r="A1055" s="146"/>
      <c r="B1055" s="146"/>
      <c r="C1055" s="146"/>
      <c r="D1055" s="146"/>
      <c r="E1055" s="146"/>
      <c r="F1055" s="146"/>
      <c r="G1055" s="146"/>
      <c r="H1055" s="146"/>
      <c r="I1055" s="146"/>
      <c r="J1055" s="146"/>
      <c r="K1055" s="146"/>
      <c r="L1055" s="146"/>
      <c r="M1055" s="146"/>
      <c r="N1055" s="146"/>
      <c r="O1055" s="146"/>
      <c r="P1055" s="146"/>
      <c r="Q1055" s="146"/>
      <c r="R1055" s="146"/>
      <c r="S1055" s="146"/>
      <c r="T1055" s="146"/>
      <c r="U1055" s="146"/>
      <c r="V1055" s="146"/>
      <c r="W1055" s="146"/>
      <c r="X1055" s="146"/>
      <c r="Y1055" s="146"/>
      <c r="Z1055" s="146"/>
      <c r="AA1055" s="146"/>
      <c r="AB1055" s="146"/>
      <c r="AC1055" s="146"/>
    </row>
    <row r="1056">
      <c r="A1056" s="146"/>
      <c r="B1056" s="146"/>
      <c r="C1056" s="146"/>
      <c r="D1056" s="146"/>
      <c r="E1056" s="146"/>
      <c r="F1056" s="146"/>
      <c r="G1056" s="146"/>
      <c r="H1056" s="146"/>
      <c r="I1056" s="146"/>
      <c r="J1056" s="146"/>
      <c r="K1056" s="146"/>
      <c r="L1056" s="146"/>
      <c r="M1056" s="146"/>
      <c r="N1056" s="146"/>
      <c r="O1056" s="146"/>
      <c r="P1056" s="146"/>
      <c r="Q1056" s="146"/>
      <c r="R1056" s="146"/>
      <c r="S1056" s="146"/>
      <c r="T1056" s="146"/>
      <c r="U1056" s="146"/>
      <c r="V1056" s="146"/>
      <c r="W1056" s="146"/>
      <c r="X1056" s="146"/>
      <c r="Y1056" s="146"/>
      <c r="Z1056" s="146"/>
      <c r="AA1056" s="146"/>
      <c r="AB1056" s="146"/>
      <c r="AC1056" s="146"/>
    </row>
    <row r="1057">
      <c r="A1057" s="146"/>
      <c r="B1057" s="146"/>
      <c r="C1057" s="146"/>
      <c r="D1057" s="146"/>
      <c r="E1057" s="146"/>
      <c r="F1057" s="146"/>
      <c r="G1057" s="146"/>
      <c r="H1057" s="146"/>
      <c r="I1057" s="146"/>
      <c r="J1057" s="146"/>
      <c r="K1057" s="146"/>
      <c r="L1057" s="146"/>
      <c r="M1057" s="146"/>
      <c r="N1057" s="146"/>
      <c r="O1057" s="146"/>
      <c r="P1057" s="146"/>
      <c r="Q1057" s="146"/>
      <c r="R1057" s="146"/>
      <c r="S1057" s="146"/>
      <c r="T1057" s="146"/>
      <c r="U1057" s="146"/>
      <c r="V1057" s="146"/>
      <c r="W1057" s="146"/>
      <c r="X1057" s="146"/>
      <c r="Y1057" s="146"/>
      <c r="Z1057" s="146"/>
      <c r="AA1057" s="146"/>
      <c r="AB1057" s="146"/>
      <c r="AC1057" s="146"/>
    </row>
    <row r="1058">
      <c r="A1058" s="146"/>
      <c r="B1058" s="146"/>
      <c r="C1058" s="146"/>
      <c r="D1058" s="146"/>
      <c r="E1058" s="146"/>
      <c r="F1058" s="146"/>
      <c r="G1058" s="146"/>
      <c r="H1058" s="146"/>
      <c r="I1058" s="146"/>
      <c r="J1058" s="146"/>
      <c r="K1058" s="146"/>
      <c r="L1058" s="146"/>
      <c r="M1058" s="146"/>
      <c r="N1058" s="146"/>
      <c r="O1058" s="146"/>
      <c r="P1058" s="146"/>
      <c r="Q1058" s="146"/>
      <c r="R1058" s="146"/>
      <c r="S1058" s="146"/>
      <c r="T1058" s="146"/>
      <c r="U1058" s="146"/>
      <c r="V1058" s="146"/>
      <c r="W1058" s="146"/>
      <c r="X1058" s="146"/>
      <c r="Y1058" s="146"/>
      <c r="Z1058" s="146"/>
      <c r="AA1058" s="146"/>
      <c r="AB1058" s="146"/>
      <c r="AC1058" s="146"/>
    </row>
    <row r="1059">
      <c r="A1059" s="146"/>
      <c r="B1059" s="146"/>
      <c r="C1059" s="146"/>
      <c r="D1059" s="146"/>
      <c r="E1059" s="146"/>
      <c r="F1059" s="146"/>
      <c r="G1059" s="146"/>
      <c r="H1059" s="146"/>
      <c r="I1059" s="146"/>
      <c r="J1059" s="146"/>
      <c r="K1059" s="146"/>
      <c r="L1059" s="146"/>
      <c r="M1059" s="146"/>
      <c r="N1059" s="146"/>
      <c r="O1059" s="146"/>
      <c r="P1059" s="146"/>
      <c r="Q1059" s="146"/>
      <c r="R1059" s="146"/>
      <c r="S1059" s="146"/>
      <c r="T1059" s="146"/>
      <c r="U1059" s="146"/>
      <c r="V1059" s="146"/>
      <c r="W1059" s="146"/>
      <c r="X1059" s="146"/>
      <c r="Y1059" s="146"/>
      <c r="Z1059" s="146"/>
      <c r="AA1059" s="146"/>
      <c r="AB1059" s="146"/>
      <c r="AC1059" s="146"/>
    </row>
    <row r="1060">
      <c r="A1060" s="146"/>
      <c r="B1060" s="146"/>
      <c r="C1060" s="146"/>
      <c r="D1060" s="146"/>
      <c r="E1060" s="146"/>
      <c r="F1060" s="146"/>
      <c r="G1060" s="146"/>
      <c r="H1060" s="146"/>
      <c r="I1060" s="146"/>
      <c r="J1060" s="146"/>
      <c r="K1060" s="146"/>
      <c r="L1060" s="146"/>
      <c r="M1060" s="146"/>
      <c r="N1060" s="146"/>
      <c r="O1060" s="146"/>
      <c r="P1060" s="146"/>
      <c r="Q1060" s="146"/>
      <c r="R1060" s="146"/>
      <c r="S1060" s="146"/>
      <c r="T1060" s="146"/>
      <c r="U1060" s="146"/>
      <c r="V1060" s="146"/>
      <c r="W1060" s="146"/>
      <c r="X1060" s="146"/>
      <c r="Y1060" s="146"/>
      <c r="Z1060" s="146"/>
      <c r="AA1060" s="146"/>
      <c r="AB1060" s="146"/>
      <c r="AC1060" s="146"/>
    </row>
    <row r="1061">
      <c r="A1061" s="146"/>
      <c r="B1061" s="146"/>
      <c r="C1061" s="146"/>
      <c r="D1061" s="146"/>
      <c r="E1061" s="146"/>
      <c r="F1061" s="146"/>
      <c r="G1061" s="146"/>
      <c r="H1061" s="146"/>
      <c r="I1061" s="146"/>
      <c r="J1061" s="146"/>
      <c r="K1061" s="146"/>
      <c r="L1061" s="146"/>
      <c r="M1061" s="146"/>
      <c r="N1061" s="146"/>
      <c r="O1061" s="146"/>
      <c r="P1061" s="146"/>
      <c r="Q1061" s="146"/>
      <c r="R1061" s="146"/>
      <c r="S1061" s="146"/>
      <c r="T1061" s="146"/>
      <c r="U1061" s="146"/>
      <c r="V1061" s="146"/>
      <c r="W1061" s="146"/>
      <c r="X1061" s="146"/>
      <c r="Y1061" s="146"/>
      <c r="Z1061" s="146"/>
      <c r="AA1061" s="146"/>
      <c r="AB1061" s="146"/>
      <c r="AC1061" s="146"/>
    </row>
    <row r="1062">
      <c r="A1062" s="146"/>
      <c r="B1062" s="146"/>
      <c r="C1062" s="146"/>
      <c r="D1062" s="146"/>
      <c r="E1062" s="146"/>
      <c r="F1062" s="146"/>
      <c r="G1062" s="146"/>
      <c r="H1062" s="146"/>
      <c r="I1062" s="146"/>
      <c r="J1062" s="146"/>
      <c r="K1062" s="146"/>
      <c r="L1062" s="146"/>
      <c r="M1062" s="146"/>
      <c r="N1062" s="146"/>
      <c r="O1062" s="146"/>
      <c r="P1062" s="146"/>
      <c r="Q1062" s="146"/>
      <c r="R1062" s="146"/>
      <c r="S1062" s="146"/>
      <c r="T1062" s="146"/>
      <c r="U1062" s="146"/>
      <c r="V1062" s="146"/>
      <c r="W1062" s="146"/>
      <c r="X1062" s="146"/>
      <c r="Y1062" s="146"/>
      <c r="Z1062" s="146"/>
      <c r="AA1062" s="146"/>
      <c r="AB1062" s="146"/>
      <c r="AC1062" s="146"/>
    </row>
    <row r="1063">
      <c r="A1063" s="146"/>
      <c r="B1063" s="146"/>
      <c r="C1063" s="146"/>
      <c r="D1063" s="146"/>
      <c r="E1063" s="146"/>
      <c r="F1063" s="146"/>
      <c r="G1063" s="146"/>
      <c r="H1063" s="146"/>
      <c r="I1063" s="146"/>
      <c r="J1063" s="146"/>
      <c r="K1063" s="146"/>
      <c r="L1063" s="146"/>
      <c r="M1063" s="146"/>
      <c r="N1063" s="146"/>
      <c r="O1063" s="146"/>
      <c r="P1063" s="146"/>
      <c r="Q1063" s="146"/>
      <c r="R1063" s="146"/>
      <c r="S1063" s="146"/>
      <c r="T1063" s="146"/>
      <c r="U1063" s="146"/>
      <c r="V1063" s="146"/>
      <c r="W1063" s="146"/>
      <c r="X1063" s="146"/>
      <c r="Y1063" s="146"/>
      <c r="Z1063" s="146"/>
      <c r="AA1063" s="146"/>
      <c r="AB1063" s="146"/>
      <c r="AC1063" s="146"/>
    </row>
    <row r="1064">
      <c r="A1064" s="146"/>
      <c r="B1064" s="146"/>
      <c r="C1064" s="146"/>
      <c r="D1064" s="146"/>
      <c r="E1064" s="146"/>
      <c r="F1064" s="146"/>
      <c r="G1064" s="146"/>
      <c r="H1064" s="146"/>
      <c r="I1064" s="146"/>
      <c r="J1064" s="146"/>
      <c r="K1064" s="146"/>
      <c r="L1064" s="146"/>
      <c r="M1064" s="146"/>
      <c r="N1064" s="146"/>
      <c r="O1064" s="146"/>
      <c r="P1064" s="146"/>
      <c r="Q1064" s="146"/>
      <c r="R1064" s="146"/>
      <c r="S1064" s="146"/>
      <c r="T1064" s="146"/>
      <c r="U1064" s="146"/>
      <c r="V1064" s="146"/>
      <c r="W1064" s="146"/>
      <c r="X1064" s="146"/>
      <c r="Y1064" s="146"/>
      <c r="Z1064" s="146"/>
      <c r="AA1064" s="146"/>
      <c r="AB1064" s="146"/>
      <c r="AC1064" s="146"/>
    </row>
    <row r="1065">
      <c r="A1065" s="146"/>
      <c r="B1065" s="146"/>
      <c r="C1065" s="146"/>
      <c r="D1065" s="146"/>
      <c r="E1065" s="146"/>
      <c r="F1065" s="146"/>
      <c r="G1065" s="146"/>
      <c r="H1065" s="146"/>
      <c r="I1065" s="146"/>
      <c r="J1065" s="146"/>
      <c r="K1065" s="146"/>
      <c r="L1065" s="146"/>
      <c r="M1065" s="146"/>
      <c r="N1065" s="146"/>
      <c r="O1065" s="146"/>
      <c r="P1065" s="146"/>
      <c r="Q1065" s="146"/>
      <c r="R1065" s="146"/>
      <c r="S1065" s="146"/>
      <c r="T1065" s="146"/>
      <c r="U1065" s="146"/>
      <c r="V1065" s="146"/>
      <c r="W1065" s="146"/>
      <c r="X1065" s="146"/>
      <c r="Y1065" s="146"/>
      <c r="Z1065" s="146"/>
      <c r="AA1065" s="146"/>
      <c r="AB1065" s="146"/>
      <c r="AC1065" s="146"/>
    </row>
    <row r="1066">
      <c r="A1066" s="146"/>
      <c r="B1066" s="146"/>
      <c r="C1066" s="146"/>
      <c r="D1066" s="146"/>
      <c r="E1066" s="146"/>
      <c r="F1066" s="146"/>
      <c r="G1066" s="146"/>
      <c r="H1066" s="146"/>
      <c r="I1066" s="146"/>
      <c r="J1066" s="146"/>
      <c r="K1066" s="146"/>
      <c r="L1066" s="146"/>
      <c r="M1066" s="146"/>
      <c r="N1066" s="146"/>
      <c r="O1066" s="146"/>
      <c r="P1066" s="146"/>
      <c r="Q1066" s="146"/>
      <c r="R1066" s="146"/>
      <c r="S1066" s="146"/>
      <c r="T1066" s="146"/>
      <c r="U1066" s="146"/>
      <c r="V1066" s="146"/>
      <c r="W1066" s="146"/>
      <c r="X1066" s="146"/>
      <c r="Y1066" s="146"/>
      <c r="Z1066" s="146"/>
      <c r="AA1066" s="146"/>
      <c r="AB1066" s="146"/>
      <c r="AC1066" s="146"/>
    </row>
    <row r="1067">
      <c r="A1067" s="146"/>
      <c r="B1067" s="146"/>
      <c r="C1067" s="146"/>
      <c r="D1067" s="146"/>
      <c r="E1067" s="146"/>
      <c r="F1067" s="146"/>
      <c r="G1067" s="146"/>
      <c r="H1067" s="146"/>
      <c r="I1067" s="146"/>
      <c r="J1067" s="146"/>
      <c r="K1067" s="146"/>
      <c r="L1067" s="146"/>
      <c r="M1067" s="146"/>
      <c r="N1067" s="146"/>
      <c r="O1067" s="146"/>
      <c r="P1067" s="146"/>
      <c r="Q1067" s="146"/>
      <c r="R1067" s="146"/>
      <c r="S1067" s="146"/>
      <c r="T1067" s="146"/>
      <c r="U1067" s="146"/>
      <c r="V1067" s="146"/>
      <c r="W1067" s="146"/>
      <c r="X1067" s="146"/>
      <c r="Y1067" s="146"/>
      <c r="Z1067" s="146"/>
      <c r="AA1067" s="146"/>
      <c r="AB1067" s="146"/>
      <c r="AC1067" s="146"/>
    </row>
    <row r="1068">
      <c r="A1068" s="146"/>
      <c r="B1068" s="146"/>
      <c r="C1068" s="146"/>
      <c r="D1068" s="146"/>
      <c r="E1068" s="146"/>
      <c r="F1068" s="146"/>
      <c r="G1068" s="146"/>
      <c r="H1068" s="146"/>
      <c r="I1068" s="146"/>
      <c r="J1068" s="146"/>
      <c r="K1068" s="146"/>
      <c r="L1068" s="146"/>
      <c r="M1068" s="146"/>
      <c r="N1068" s="146"/>
      <c r="O1068" s="146"/>
      <c r="P1068" s="146"/>
      <c r="Q1068" s="146"/>
      <c r="R1068" s="146"/>
      <c r="S1068" s="146"/>
      <c r="T1068" s="146"/>
      <c r="U1068" s="146"/>
      <c r="V1068" s="146"/>
      <c r="W1068" s="146"/>
      <c r="X1068" s="146"/>
      <c r="Y1068" s="146"/>
      <c r="Z1068" s="146"/>
      <c r="AA1068" s="146"/>
      <c r="AB1068" s="146"/>
      <c r="AC1068" s="146"/>
    </row>
    <row r="1069">
      <c r="A1069" s="146"/>
      <c r="B1069" s="146"/>
      <c r="C1069" s="146"/>
      <c r="D1069" s="146"/>
      <c r="E1069" s="146"/>
      <c r="F1069" s="146"/>
      <c r="G1069" s="146"/>
      <c r="H1069" s="146"/>
      <c r="I1069" s="146"/>
      <c r="J1069" s="146"/>
      <c r="K1069" s="146"/>
      <c r="L1069" s="146"/>
      <c r="M1069" s="146"/>
      <c r="N1069" s="146"/>
      <c r="O1069" s="146"/>
      <c r="P1069" s="146"/>
      <c r="Q1069" s="146"/>
      <c r="R1069" s="146"/>
      <c r="S1069" s="146"/>
      <c r="T1069" s="146"/>
      <c r="U1069" s="146"/>
      <c r="V1069" s="146"/>
      <c r="W1069" s="146"/>
      <c r="X1069" s="146"/>
      <c r="Y1069" s="146"/>
      <c r="Z1069" s="146"/>
      <c r="AA1069" s="146"/>
      <c r="AB1069" s="146"/>
      <c r="AC1069" s="146"/>
    </row>
    <row r="1070">
      <c r="A1070" s="146"/>
      <c r="B1070" s="146"/>
      <c r="C1070" s="146"/>
      <c r="D1070" s="146"/>
      <c r="E1070" s="146"/>
      <c r="F1070" s="146"/>
      <c r="G1070" s="146"/>
      <c r="H1070" s="146"/>
      <c r="I1070" s="146"/>
      <c r="J1070" s="146"/>
      <c r="K1070" s="146"/>
      <c r="L1070" s="146"/>
      <c r="M1070" s="146"/>
      <c r="N1070" s="146"/>
      <c r="O1070" s="146"/>
      <c r="P1070" s="146"/>
      <c r="Q1070" s="146"/>
      <c r="R1070" s="146"/>
      <c r="S1070" s="146"/>
      <c r="T1070" s="146"/>
      <c r="U1070" s="146"/>
      <c r="V1070" s="146"/>
      <c r="W1070" s="146"/>
      <c r="X1070" s="146"/>
      <c r="Y1070" s="146"/>
      <c r="Z1070" s="146"/>
      <c r="AA1070" s="146"/>
      <c r="AB1070" s="146"/>
      <c r="AC1070" s="146"/>
    </row>
    <row r="1071">
      <c r="A1071" s="146"/>
      <c r="B1071" s="146"/>
      <c r="C1071" s="146"/>
      <c r="D1071" s="146"/>
      <c r="E1071" s="146"/>
      <c r="F1071" s="146"/>
      <c r="G1071" s="146"/>
      <c r="H1071" s="146"/>
      <c r="I1071" s="146"/>
      <c r="J1071" s="146"/>
      <c r="K1071" s="146"/>
      <c r="L1071" s="146"/>
      <c r="M1071" s="146"/>
      <c r="N1071" s="146"/>
      <c r="O1071" s="146"/>
      <c r="P1071" s="146"/>
      <c r="Q1071" s="146"/>
      <c r="R1071" s="146"/>
      <c r="S1071" s="146"/>
      <c r="T1071" s="146"/>
      <c r="U1071" s="146"/>
      <c r="V1071" s="146"/>
      <c r="W1071" s="146"/>
      <c r="X1071" s="146"/>
      <c r="Y1071" s="146"/>
      <c r="Z1071" s="146"/>
      <c r="AA1071" s="146"/>
      <c r="AB1071" s="146"/>
      <c r="AC1071" s="146"/>
    </row>
    <row r="1072">
      <c r="A1072" s="146"/>
      <c r="B1072" s="146"/>
      <c r="C1072" s="146"/>
      <c r="D1072" s="146"/>
      <c r="E1072" s="146"/>
      <c r="F1072" s="146"/>
      <c r="G1072" s="146"/>
      <c r="H1072" s="146"/>
      <c r="I1072" s="146"/>
      <c r="J1072" s="146"/>
      <c r="K1072" s="146"/>
      <c r="L1072" s="146"/>
      <c r="M1072" s="146"/>
      <c r="N1072" s="146"/>
      <c r="O1072" s="146"/>
      <c r="P1072" s="146"/>
      <c r="Q1072" s="146"/>
      <c r="R1072" s="146"/>
      <c r="S1072" s="146"/>
      <c r="T1072" s="146"/>
      <c r="U1072" s="146"/>
      <c r="V1072" s="146"/>
      <c r="W1072" s="146"/>
      <c r="X1072" s="146"/>
      <c r="Y1072" s="146"/>
      <c r="Z1072" s="146"/>
      <c r="AA1072" s="146"/>
      <c r="AB1072" s="146"/>
      <c r="AC1072" s="146"/>
    </row>
    <row r="1073">
      <c r="A1073" s="146"/>
      <c r="B1073" s="146"/>
      <c r="C1073" s="146"/>
      <c r="D1073" s="146"/>
      <c r="E1073" s="146"/>
      <c r="F1073" s="146"/>
      <c r="G1073" s="146"/>
      <c r="H1073" s="146"/>
      <c r="I1073" s="146"/>
      <c r="J1073" s="146"/>
      <c r="K1073" s="146"/>
      <c r="L1073" s="146"/>
      <c r="M1073" s="146"/>
      <c r="N1073" s="146"/>
      <c r="O1073" s="146"/>
      <c r="P1073" s="146"/>
      <c r="Q1073" s="146"/>
      <c r="R1073" s="146"/>
      <c r="S1073" s="146"/>
      <c r="T1073" s="146"/>
      <c r="U1073" s="146"/>
      <c r="V1073" s="146"/>
      <c r="W1073" s="146"/>
      <c r="X1073" s="146"/>
      <c r="Y1073" s="146"/>
      <c r="Z1073" s="146"/>
      <c r="AA1073" s="146"/>
      <c r="AB1073" s="146"/>
      <c r="AC1073" s="146"/>
    </row>
    <row r="1074">
      <c r="A1074" s="146"/>
      <c r="B1074" s="146"/>
      <c r="C1074" s="146"/>
      <c r="D1074" s="146"/>
      <c r="E1074" s="146"/>
      <c r="F1074" s="146"/>
      <c r="G1074" s="146"/>
      <c r="H1074" s="146"/>
      <c r="I1074" s="146"/>
      <c r="J1074" s="146"/>
      <c r="K1074" s="146"/>
      <c r="L1074" s="146"/>
      <c r="M1074" s="146"/>
      <c r="N1074" s="146"/>
      <c r="O1074" s="146"/>
      <c r="P1074" s="146"/>
      <c r="Q1074" s="146"/>
      <c r="R1074" s="146"/>
      <c r="S1074" s="146"/>
      <c r="T1074" s="146"/>
      <c r="U1074" s="146"/>
      <c r="V1074" s="146"/>
      <c r="W1074" s="146"/>
      <c r="X1074" s="146"/>
      <c r="Y1074" s="146"/>
      <c r="Z1074" s="146"/>
      <c r="AA1074" s="146"/>
      <c r="AB1074" s="146"/>
      <c r="AC1074" s="146"/>
    </row>
    <row r="1075">
      <c r="A1075" s="146"/>
      <c r="B1075" s="146"/>
      <c r="C1075" s="146"/>
      <c r="D1075" s="146"/>
      <c r="E1075" s="146"/>
      <c r="F1075" s="146"/>
      <c r="G1075" s="146"/>
      <c r="H1075" s="146"/>
      <c r="I1075" s="146"/>
      <c r="J1075" s="146"/>
      <c r="K1075" s="146"/>
      <c r="L1075" s="146"/>
      <c r="M1075" s="146"/>
      <c r="N1075" s="146"/>
      <c r="O1075" s="146"/>
      <c r="P1075" s="146"/>
      <c r="Q1075" s="146"/>
      <c r="R1075" s="146"/>
      <c r="S1075" s="146"/>
      <c r="T1075" s="146"/>
      <c r="U1075" s="146"/>
      <c r="V1075" s="146"/>
      <c r="W1075" s="146"/>
      <c r="X1075" s="146"/>
      <c r="Y1075" s="146"/>
      <c r="Z1075" s="146"/>
      <c r="AA1075" s="146"/>
      <c r="AB1075" s="146"/>
      <c r="AC1075" s="146"/>
    </row>
    <row r="1076">
      <c r="A1076" s="146"/>
      <c r="B1076" s="146"/>
      <c r="C1076" s="146"/>
      <c r="D1076" s="146"/>
      <c r="E1076" s="146"/>
      <c r="F1076" s="146"/>
      <c r="G1076" s="146"/>
      <c r="H1076" s="146"/>
      <c r="I1076" s="146"/>
      <c r="J1076" s="146"/>
      <c r="K1076" s="146"/>
      <c r="L1076" s="146"/>
      <c r="M1076" s="146"/>
      <c r="N1076" s="146"/>
      <c r="O1076" s="146"/>
      <c r="P1076" s="146"/>
      <c r="Q1076" s="146"/>
      <c r="R1076" s="146"/>
      <c r="S1076" s="146"/>
      <c r="T1076" s="146"/>
      <c r="U1076" s="146"/>
      <c r="V1076" s="146"/>
      <c r="W1076" s="146"/>
      <c r="X1076" s="146"/>
      <c r="Y1076" s="146"/>
      <c r="Z1076" s="146"/>
      <c r="AA1076" s="146"/>
      <c r="AB1076" s="146"/>
      <c r="AC1076" s="146"/>
    </row>
    <row r="1077">
      <c r="A1077" s="146"/>
      <c r="B1077" s="146"/>
      <c r="C1077" s="146"/>
      <c r="D1077" s="146"/>
      <c r="E1077" s="146"/>
      <c r="F1077" s="146"/>
      <c r="G1077" s="146"/>
      <c r="H1077" s="146"/>
      <c r="I1077" s="146"/>
      <c r="J1077" s="146"/>
      <c r="K1077" s="146"/>
      <c r="L1077" s="146"/>
      <c r="M1077" s="146"/>
      <c r="N1077" s="146"/>
      <c r="O1077" s="146"/>
      <c r="P1077" s="146"/>
      <c r="Q1077" s="146"/>
      <c r="R1077" s="146"/>
      <c r="S1077" s="146"/>
      <c r="T1077" s="146"/>
      <c r="U1077" s="146"/>
      <c r="V1077" s="146"/>
      <c r="W1077" s="146"/>
      <c r="X1077" s="146"/>
      <c r="Y1077" s="146"/>
      <c r="Z1077" s="146"/>
      <c r="AA1077" s="146"/>
      <c r="AB1077" s="146"/>
      <c r="AC1077" s="146"/>
    </row>
    <row r="1078">
      <c r="A1078" s="146"/>
      <c r="B1078" s="146"/>
      <c r="C1078" s="146"/>
      <c r="D1078" s="146"/>
      <c r="E1078" s="146"/>
      <c r="F1078" s="146"/>
      <c r="G1078" s="146"/>
      <c r="H1078" s="146"/>
      <c r="I1078" s="146"/>
      <c r="J1078" s="146"/>
      <c r="K1078" s="146"/>
      <c r="L1078" s="146"/>
      <c r="M1078" s="146"/>
      <c r="N1078" s="146"/>
      <c r="O1078" s="146"/>
      <c r="P1078" s="146"/>
      <c r="Q1078" s="146"/>
      <c r="R1078" s="146"/>
      <c r="S1078" s="146"/>
      <c r="T1078" s="146"/>
      <c r="U1078" s="146"/>
      <c r="V1078" s="146"/>
      <c r="W1078" s="146"/>
      <c r="X1078" s="146"/>
      <c r="Y1078" s="146"/>
      <c r="Z1078" s="146"/>
      <c r="AA1078" s="146"/>
      <c r="AB1078" s="146"/>
      <c r="AC1078" s="146"/>
    </row>
    <row r="1079">
      <c r="A1079" s="146"/>
      <c r="B1079" s="146"/>
      <c r="C1079" s="146"/>
      <c r="D1079" s="146"/>
      <c r="E1079" s="146"/>
      <c r="F1079" s="146"/>
      <c r="G1079" s="146"/>
      <c r="H1079" s="146"/>
      <c r="I1079" s="146"/>
      <c r="J1079" s="146"/>
      <c r="K1079" s="146"/>
      <c r="L1079" s="146"/>
      <c r="M1079" s="146"/>
      <c r="N1079" s="146"/>
      <c r="O1079" s="146"/>
      <c r="P1079" s="146"/>
      <c r="Q1079" s="146"/>
      <c r="R1079" s="146"/>
      <c r="S1079" s="146"/>
      <c r="T1079" s="146"/>
      <c r="U1079" s="146"/>
      <c r="V1079" s="146"/>
      <c r="W1079" s="146"/>
      <c r="X1079" s="146"/>
      <c r="Y1079" s="146"/>
      <c r="Z1079" s="146"/>
      <c r="AA1079" s="146"/>
      <c r="AB1079" s="146"/>
      <c r="AC1079" s="146"/>
    </row>
    <row r="1080">
      <c r="A1080" s="146"/>
      <c r="B1080" s="146"/>
      <c r="C1080" s="146"/>
      <c r="D1080" s="146"/>
      <c r="E1080" s="146"/>
      <c r="F1080" s="146"/>
      <c r="G1080" s="146"/>
      <c r="H1080" s="146"/>
      <c r="I1080" s="146"/>
      <c r="J1080" s="146"/>
      <c r="K1080" s="146"/>
      <c r="L1080" s="146"/>
      <c r="M1080" s="146"/>
      <c r="N1080" s="146"/>
      <c r="O1080" s="146"/>
      <c r="P1080" s="146"/>
      <c r="Q1080" s="146"/>
      <c r="R1080" s="146"/>
      <c r="S1080" s="146"/>
      <c r="T1080" s="146"/>
      <c r="U1080" s="146"/>
      <c r="V1080" s="146"/>
      <c r="W1080" s="146"/>
      <c r="X1080" s="146"/>
      <c r="Y1080" s="146"/>
      <c r="Z1080" s="146"/>
      <c r="AA1080" s="146"/>
      <c r="AB1080" s="146"/>
      <c r="AC1080" s="146"/>
    </row>
    <row r="1081">
      <c r="A1081" s="146"/>
      <c r="B1081" s="146"/>
      <c r="C1081" s="146"/>
      <c r="D1081" s="146"/>
      <c r="E1081" s="146"/>
      <c r="F1081" s="146"/>
      <c r="G1081" s="146"/>
      <c r="H1081" s="146"/>
      <c r="I1081" s="146"/>
      <c r="J1081" s="146"/>
      <c r="K1081" s="146"/>
      <c r="L1081" s="146"/>
      <c r="M1081" s="146"/>
      <c r="N1081" s="146"/>
      <c r="O1081" s="146"/>
      <c r="P1081" s="146"/>
      <c r="Q1081" s="146"/>
      <c r="R1081" s="146"/>
      <c r="S1081" s="146"/>
      <c r="T1081" s="146"/>
      <c r="U1081" s="146"/>
      <c r="V1081" s="146"/>
      <c r="W1081" s="146"/>
      <c r="X1081" s="146"/>
      <c r="Y1081" s="146"/>
      <c r="Z1081" s="146"/>
      <c r="AA1081" s="146"/>
      <c r="AB1081" s="146"/>
      <c r="AC1081" s="146"/>
    </row>
    <row r="1082">
      <c r="A1082" s="146"/>
      <c r="B1082" s="146"/>
      <c r="C1082" s="146"/>
      <c r="D1082" s="146"/>
      <c r="E1082" s="146"/>
      <c r="F1082" s="146"/>
      <c r="G1082" s="146"/>
      <c r="H1082" s="146"/>
      <c r="I1082" s="146"/>
      <c r="J1082" s="146"/>
      <c r="K1082" s="146"/>
      <c r="L1082" s="146"/>
      <c r="M1082" s="146"/>
      <c r="N1082" s="146"/>
      <c r="O1082" s="146"/>
      <c r="P1082" s="146"/>
      <c r="Q1082" s="146"/>
      <c r="R1082" s="146"/>
      <c r="S1082" s="146"/>
      <c r="T1082" s="146"/>
      <c r="U1082" s="146"/>
      <c r="V1082" s="146"/>
      <c r="W1082" s="146"/>
      <c r="X1082" s="146"/>
      <c r="Y1082" s="146"/>
      <c r="Z1082" s="146"/>
      <c r="AA1082" s="146"/>
      <c r="AB1082" s="146"/>
      <c r="AC1082" s="146"/>
    </row>
    <row r="1083">
      <c r="A1083" s="146"/>
      <c r="B1083" s="146"/>
      <c r="C1083" s="146"/>
      <c r="D1083" s="146"/>
      <c r="E1083" s="146"/>
      <c r="F1083" s="146"/>
      <c r="G1083" s="146"/>
      <c r="H1083" s="146"/>
      <c r="I1083" s="146"/>
      <c r="J1083" s="146"/>
      <c r="K1083" s="146"/>
      <c r="L1083" s="146"/>
      <c r="M1083" s="146"/>
      <c r="N1083" s="146"/>
      <c r="O1083" s="146"/>
      <c r="P1083" s="146"/>
      <c r="Q1083" s="146"/>
      <c r="R1083" s="146"/>
      <c r="S1083" s="146"/>
      <c r="T1083" s="146"/>
      <c r="U1083" s="146"/>
      <c r="V1083" s="146"/>
      <c r="W1083" s="146"/>
      <c r="X1083" s="146"/>
      <c r="Y1083" s="146"/>
      <c r="Z1083" s="146"/>
      <c r="AA1083" s="146"/>
      <c r="AB1083" s="146"/>
      <c r="AC1083" s="146"/>
    </row>
    <row r="1084">
      <c r="A1084" s="146"/>
      <c r="B1084" s="146"/>
      <c r="C1084" s="146"/>
      <c r="D1084" s="146"/>
      <c r="E1084" s="146"/>
      <c r="F1084" s="146"/>
      <c r="G1084" s="146"/>
      <c r="H1084" s="146"/>
      <c r="I1084" s="146"/>
      <c r="J1084" s="146"/>
      <c r="K1084" s="146"/>
      <c r="L1084" s="146"/>
      <c r="M1084" s="146"/>
      <c r="N1084" s="146"/>
      <c r="O1084" s="146"/>
      <c r="P1084" s="146"/>
      <c r="Q1084" s="146"/>
      <c r="R1084" s="146"/>
      <c r="S1084" s="146"/>
      <c r="T1084" s="146"/>
      <c r="U1084" s="146"/>
      <c r="V1084" s="146"/>
      <c r="W1084" s="146"/>
      <c r="X1084" s="146"/>
      <c r="Y1084" s="146"/>
      <c r="Z1084" s="146"/>
      <c r="AA1084" s="146"/>
      <c r="AB1084" s="146"/>
      <c r="AC1084" s="146"/>
    </row>
    <row r="1085">
      <c r="A1085" s="146"/>
      <c r="B1085" s="146"/>
      <c r="C1085" s="146"/>
      <c r="D1085" s="146"/>
      <c r="E1085" s="146"/>
      <c r="F1085" s="146"/>
      <c r="G1085" s="146"/>
      <c r="H1085" s="146"/>
      <c r="I1085" s="146"/>
      <c r="J1085" s="146"/>
      <c r="K1085" s="146"/>
      <c r="L1085" s="146"/>
      <c r="M1085" s="146"/>
      <c r="N1085" s="146"/>
      <c r="O1085" s="146"/>
      <c r="P1085" s="146"/>
      <c r="Q1085" s="146"/>
      <c r="R1085" s="146"/>
      <c r="S1085" s="146"/>
      <c r="T1085" s="146"/>
      <c r="U1085" s="146"/>
      <c r="V1085" s="146"/>
      <c r="W1085" s="146"/>
      <c r="X1085" s="146"/>
      <c r="Y1085" s="146"/>
      <c r="Z1085" s="146"/>
      <c r="AA1085" s="146"/>
      <c r="AB1085" s="146"/>
      <c r="AC1085" s="146"/>
    </row>
    <row r="1086">
      <c r="A1086" s="146"/>
      <c r="B1086" s="146"/>
      <c r="C1086" s="146"/>
      <c r="D1086" s="146"/>
      <c r="E1086" s="146"/>
      <c r="F1086" s="146"/>
      <c r="G1086" s="146"/>
      <c r="H1086" s="146"/>
      <c r="I1086" s="146"/>
      <c r="J1086" s="146"/>
      <c r="K1086" s="146"/>
      <c r="L1086" s="146"/>
      <c r="M1086" s="146"/>
      <c r="N1086" s="146"/>
      <c r="O1086" s="146"/>
      <c r="P1086" s="146"/>
      <c r="Q1086" s="146"/>
      <c r="R1086" s="146"/>
      <c r="S1086" s="146"/>
      <c r="T1086" s="146"/>
      <c r="U1086" s="146"/>
      <c r="V1086" s="146"/>
      <c r="W1086" s="146"/>
      <c r="X1086" s="146"/>
      <c r="Y1086" s="146"/>
      <c r="Z1086" s="146"/>
      <c r="AA1086" s="146"/>
      <c r="AB1086" s="146"/>
      <c r="AC1086" s="146"/>
    </row>
    <row r="1087">
      <c r="A1087" s="146"/>
      <c r="B1087" s="146"/>
      <c r="C1087" s="146"/>
      <c r="D1087" s="146"/>
      <c r="E1087" s="146"/>
      <c r="F1087" s="146"/>
      <c r="G1087" s="146"/>
      <c r="H1087" s="146"/>
      <c r="I1087" s="146"/>
      <c r="J1087" s="146"/>
      <c r="K1087" s="146"/>
      <c r="L1087" s="146"/>
      <c r="M1087" s="146"/>
      <c r="N1087" s="146"/>
      <c r="O1087" s="146"/>
      <c r="P1087" s="146"/>
      <c r="Q1087" s="146"/>
      <c r="R1087" s="146"/>
      <c r="S1087" s="146"/>
      <c r="T1087" s="146"/>
      <c r="U1087" s="146"/>
      <c r="V1087" s="146"/>
      <c r="W1087" s="146"/>
      <c r="X1087" s="146"/>
      <c r="Y1087" s="146"/>
      <c r="Z1087" s="146"/>
      <c r="AA1087" s="146"/>
      <c r="AB1087" s="146"/>
      <c r="AC1087" s="146"/>
    </row>
    <row r="1088">
      <c r="A1088" s="146"/>
      <c r="B1088" s="146"/>
      <c r="C1088" s="146"/>
      <c r="D1088" s="146"/>
      <c r="E1088" s="146"/>
      <c r="F1088" s="146"/>
      <c r="G1088" s="146"/>
      <c r="H1088" s="146"/>
      <c r="I1088" s="146"/>
      <c r="J1088" s="146"/>
      <c r="K1088" s="146"/>
      <c r="L1088" s="146"/>
      <c r="M1088" s="146"/>
      <c r="N1088" s="146"/>
      <c r="O1088" s="146"/>
      <c r="P1088" s="146"/>
      <c r="Q1088" s="146"/>
      <c r="R1088" s="146"/>
      <c r="S1088" s="146"/>
      <c r="T1088" s="146"/>
      <c r="U1088" s="146"/>
      <c r="V1088" s="146"/>
      <c r="W1088" s="146"/>
      <c r="X1088" s="146"/>
      <c r="Y1088" s="146"/>
      <c r="Z1088" s="146"/>
      <c r="AA1088" s="146"/>
      <c r="AB1088" s="146"/>
      <c r="AC1088" s="146"/>
    </row>
    <row r="1089">
      <c r="A1089" s="146"/>
      <c r="B1089" s="146"/>
      <c r="C1089" s="146"/>
      <c r="D1089" s="146"/>
      <c r="E1089" s="146"/>
      <c r="F1089" s="146"/>
      <c r="G1089" s="146"/>
      <c r="H1089" s="146"/>
      <c r="I1089" s="146"/>
      <c r="J1089" s="146"/>
      <c r="K1089" s="146"/>
      <c r="L1089" s="146"/>
      <c r="M1089" s="146"/>
      <c r="N1089" s="146"/>
      <c r="O1089" s="146"/>
      <c r="P1089" s="146"/>
      <c r="Q1089" s="146"/>
      <c r="R1089" s="146"/>
      <c r="S1089" s="146"/>
      <c r="T1089" s="146"/>
      <c r="U1089" s="146"/>
      <c r="V1089" s="146"/>
      <c r="W1089" s="146"/>
      <c r="X1089" s="146"/>
      <c r="Y1089" s="146"/>
      <c r="Z1089" s="146"/>
      <c r="AA1089" s="146"/>
      <c r="AB1089" s="146"/>
      <c r="AC1089" s="146"/>
    </row>
    <row r="1090">
      <c r="A1090" s="146"/>
      <c r="B1090" s="146"/>
      <c r="C1090" s="146"/>
      <c r="D1090" s="146"/>
      <c r="E1090" s="146"/>
      <c r="F1090" s="146"/>
      <c r="G1090" s="146"/>
      <c r="H1090" s="146"/>
      <c r="I1090" s="146"/>
      <c r="J1090" s="146"/>
      <c r="K1090" s="146"/>
      <c r="L1090" s="146"/>
      <c r="M1090" s="146"/>
      <c r="N1090" s="146"/>
      <c r="O1090" s="146"/>
      <c r="P1090" s="146"/>
      <c r="Q1090" s="146"/>
      <c r="R1090" s="146"/>
      <c r="S1090" s="146"/>
      <c r="T1090" s="146"/>
      <c r="U1090" s="146"/>
      <c r="V1090" s="146"/>
      <c r="W1090" s="146"/>
      <c r="X1090" s="146"/>
      <c r="Y1090" s="146"/>
      <c r="Z1090" s="146"/>
      <c r="AA1090" s="146"/>
      <c r="AB1090" s="146"/>
      <c r="AC1090" s="146"/>
    </row>
    <row r="1091">
      <c r="A1091" s="146"/>
      <c r="B1091" s="146"/>
      <c r="C1091" s="146"/>
      <c r="D1091" s="146"/>
      <c r="E1091" s="146"/>
      <c r="F1091" s="146"/>
      <c r="G1091" s="146"/>
      <c r="H1091" s="146"/>
      <c r="I1091" s="146"/>
      <c r="J1091" s="146"/>
      <c r="K1091" s="146"/>
      <c r="L1091" s="146"/>
      <c r="M1091" s="146"/>
      <c r="N1091" s="146"/>
      <c r="O1091" s="146"/>
      <c r="P1091" s="146"/>
      <c r="Q1091" s="146"/>
      <c r="R1091" s="146"/>
      <c r="S1091" s="146"/>
      <c r="T1091" s="146"/>
      <c r="U1091" s="146"/>
      <c r="V1091" s="146"/>
      <c r="W1091" s="146"/>
      <c r="X1091" s="146"/>
      <c r="Y1091" s="146"/>
      <c r="Z1091" s="146"/>
      <c r="AA1091" s="146"/>
      <c r="AB1091" s="146"/>
      <c r="AC1091" s="146"/>
    </row>
    <row r="1092">
      <c r="A1092" s="146"/>
      <c r="B1092" s="146"/>
      <c r="C1092" s="146"/>
      <c r="D1092" s="146"/>
      <c r="E1092" s="146"/>
      <c r="F1092" s="146"/>
      <c r="G1092" s="146"/>
      <c r="H1092" s="146"/>
      <c r="I1092" s="146"/>
      <c r="J1092" s="146"/>
      <c r="K1092" s="146"/>
      <c r="L1092" s="146"/>
      <c r="M1092" s="146"/>
      <c r="N1092" s="146"/>
      <c r="O1092" s="146"/>
      <c r="P1092" s="146"/>
      <c r="Q1092" s="146"/>
      <c r="R1092" s="146"/>
      <c r="S1092" s="146"/>
      <c r="T1092" s="146"/>
      <c r="U1092" s="146"/>
      <c r="V1092" s="146"/>
      <c r="W1092" s="146"/>
      <c r="X1092" s="146"/>
      <c r="Y1092" s="146"/>
      <c r="Z1092" s="146"/>
      <c r="AA1092" s="146"/>
      <c r="AB1092" s="146"/>
      <c r="AC1092" s="146"/>
    </row>
    <row r="1093">
      <c r="A1093" s="146"/>
      <c r="B1093" s="146"/>
      <c r="C1093" s="146"/>
      <c r="D1093" s="146"/>
      <c r="E1093" s="146"/>
      <c r="F1093" s="146"/>
      <c r="G1093" s="146"/>
      <c r="H1093" s="146"/>
      <c r="I1093" s="146"/>
      <c r="J1093" s="146"/>
      <c r="K1093" s="146"/>
      <c r="L1093" s="146"/>
      <c r="M1093" s="146"/>
      <c r="N1093" s="146"/>
      <c r="O1093" s="146"/>
      <c r="P1093" s="146"/>
      <c r="Q1093" s="146"/>
      <c r="R1093" s="146"/>
      <c r="S1093" s="146"/>
      <c r="T1093" s="146"/>
      <c r="U1093" s="146"/>
      <c r="V1093" s="146"/>
      <c r="W1093" s="146"/>
      <c r="X1093" s="146"/>
      <c r="Y1093" s="146"/>
      <c r="Z1093" s="146"/>
      <c r="AA1093" s="146"/>
      <c r="AB1093" s="146"/>
      <c r="AC1093" s="146"/>
    </row>
    <row r="1094">
      <c r="A1094" s="146"/>
      <c r="B1094" s="146"/>
      <c r="C1094" s="146"/>
      <c r="D1094" s="146"/>
      <c r="E1094" s="146"/>
      <c r="F1094" s="146"/>
      <c r="G1094" s="146"/>
      <c r="H1094" s="146"/>
      <c r="I1094" s="146"/>
      <c r="J1094" s="146"/>
      <c r="K1094" s="146"/>
      <c r="L1094" s="146"/>
      <c r="M1094" s="146"/>
      <c r="N1094" s="146"/>
      <c r="O1094" s="146"/>
      <c r="P1094" s="146"/>
      <c r="Q1094" s="146"/>
      <c r="R1094" s="146"/>
      <c r="S1094" s="146"/>
      <c r="T1094" s="146"/>
      <c r="U1094" s="146"/>
      <c r="V1094" s="146"/>
      <c r="W1094" s="146"/>
      <c r="X1094" s="146"/>
      <c r="Y1094" s="146"/>
      <c r="Z1094" s="146"/>
      <c r="AA1094" s="146"/>
      <c r="AB1094" s="146"/>
      <c r="AC1094" s="146"/>
    </row>
    <row r="1095">
      <c r="A1095" s="146"/>
      <c r="B1095" s="146"/>
      <c r="C1095" s="146"/>
      <c r="D1095" s="146"/>
      <c r="E1095" s="146"/>
      <c r="F1095" s="146"/>
      <c r="G1095" s="146"/>
      <c r="H1095" s="146"/>
      <c r="I1095" s="146"/>
      <c r="J1095" s="146"/>
      <c r="K1095" s="146"/>
      <c r="L1095" s="146"/>
      <c r="M1095" s="146"/>
      <c r="N1095" s="146"/>
      <c r="O1095" s="146"/>
      <c r="P1095" s="146"/>
      <c r="Q1095" s="146"/>
      <c r="R1095" s="146"/>
      <c r="S1095" s="146"/>
      <c r="T1095" s="146"/>
      <c r="U1095" s="146"/>
      <c r="V1095" s="146"/>
      <c r="W1095" s="146"/>
      <c r="X1095" s="146"/>
      <c r="Y1095" s="146"/>
      <c r="Z1095" s="146"/>
      <c r="AA1095" s="146"/>
      <c r="AB1095" s="146"/>
      <c r="AC1095" s="146"/>
    </row>
    <row r="1096">
      <c r="A1096" s="146"/>
      <c r="B1096" s="146"/>
      <c r="C1096" s="146"/>
      <c r="D1096" s="146"/>
      <c r="E1096" s="146"/>
      <c r="F1096" s="146"/>
      <c r="G1096" s="146"/>
      <c r="H1096" s="146"/>
      <c r="I1096" s="146"/>
      <c r="J1096" s="146"/>
      <c r="K1096" s="146"/>
      <c r="L1096" s="146"/>
      <c r="M1096" s="146"/>
      <c r="N1096" s="146"/>
      <c r="O1096" s="146"/>
      <c r="P1096" s="146"/>
      <c r="Q1096" s="146"/>
      <c r="R1096" s="146"/>
      <c r="S1096" s="146"/>
      <c r="T1096" s="146"/>
      <c r="U1096" s="146"/>
      <c r="V1096" s="146"/>
      <c r="W1096" s="146"/>
      <c r="X1096" s="146"/>
      <c r="Y1096" s="146"/>
      <c r="Z1096" s="146"/>
      <c r="AA1096" s="146"/>
      <c r="AB1096" s="146"/>
      <c r="AC1096" s="146"/>
    </row>
    <row r="1097">
      <c r="A1097" s="146"/>
      <c r="B1097" s="146"/>
      <c r="C1097" s="146"/>
      <c r="D1097" s="146"/>
      <c r="E1097" s="146"/>
      <c r="F1097" s="146"/>
      <c r="G1097" s="146"/>
      <c r="H1097" s="146"/>
      <c r="I1097" s="146"/>
      <c r="J1097" s="146"/>
      <c r="K1097" s="146"/>
      <c r="L1097" s="146"/>
      <c r="M1097" s="146"/>
      <c r="N1097" s="146"/>
      <c r="O1097" s="146"/>
      <c r="P1097" s="146"/>
      <c r="Q1097" s="146"/>
      <c r="R1097" s="146"/>
      <c r="S1097" s="146"/>
      <c r="T1097" s="146"/>
      <c r="U1097" s="146"/>
      <c r="V1097" s="146"/>
      <c r="W1097" s="146"/>
      <c r="X1097" s="146"/>
      <c r="Y1097" s="146"/>
      <c r="Z1097" s="146"/>
      <c r="AA1097" s="146"/>
      <c r="AB1097" s="146"/>
      <c r="AC1097" s="146"/>
    </row>
    <row r="1098">
      <c r="A1098" s="146"/>
      <c r="B1098" s="146"/>
      <c r="C1098" s="146"/>
      <c r="D1098" s="146"/>
      <c r="E1098" s="146"/>
      <c r="F1098" s="146"/>
      <c r="G1098" s="146"/>
      <c r="H1098" s="146"/>
      <c r="I1098" s="146"/>
      <c r="J1098" s="146"/>
      <c r="K1098" s="146"/>
      <c r="L1098" s="146"/>
      <c r="M1098" s="146"/>
      <c r="N1098" s="146"/>
      <c r="O1098" s="146"/>
      <c r="P1098" s="146"/>
      <c r="Q1098" s="146"/>
      <c r="R1098" s="146"/>
      <c r="S1098" s="146"/>
      <c r="T1098" s="146"/>
      <c r="U1098" s="146"/>
      <c r="V1098" s="146"/>
      <c r="W1098" s="146"/>
      <c r="X1098" s="146"/>
      <c r="Y1098" s="146"/>
      <c r="Z1098" s="146"/>
      <c r="AA1098" s="146"/>
      <c r="AB1098" s="146"/>
      <c r="AC1098" s="146"/>
    </row>
    <row r="1099">
      <c r="A1099" s="146"/>
      <c r="B1099" s="146"/>
      <c r="C1099" s="146"/>
      <c r="D1099" s="146"/>
      <c r="E1099" s="146"/>
      <c r="F1099" s="146"/>
      <c r="G1099" s="146"/>
      <c r="H1099" s="146"/>
      <c r="I1099" s="146"/>
      <c r="J1099" s="146"/>
      <c r="K1099" s="146"/>
      <c r="L1099" s="146"/>
      <c r="M1099" s="146"/>
      <c r="N1099" s="146"/>
      <c r="O1099" s="146"/>
      <c r="P1099" s="146"/>
      <c r="Q1099" s="146"/>
      <c r="R1099" s="146"/>
      <c r="S1099" s="146"/>
      <c r="T1099" s="146"/>
      <c r="U1099" s="146"/>
      <c r="V1099" s="146"/>
      <c r="W1099" s="146"/>
      <c r="X1099" s="146"/>
      <c r="Y1099" s="146"/>
      <c r="Z1099" s="146"/>
      <c r="AA1099" s="146"/>
      <c r="AB1099" s="146"/>
      <c r="AC1099" s="146"/>
    </row>
    <row r="1100">
      <c r="A1100" s="146"/>
      <c r="B1100" s="146"/>
      <c r="C1100" s="146"/>
      <c r="D1100" s="146"/>
      <c r="E1100" s="146"/>
      <c r="F1100" s="146"/>
      <c r="G1100" s="146"/>
      <c r="H1100" s="146"/>
      <c r="I1100" s="146"/>
      <c r="J1100" s="146"/>
      <c r="K1100" s="146"/>
      <c r="L1100" s="146"/>
      <c r="M1100" s="146"/>
      <c r="N1100" s="146"/>
      <c r="O1100" s="146"/>
      <c r="P1100" s="146"/>
      <c r="Q1100" s="146"/>
      <c r="R1100" s="146"/>
      <c r="S1100" s="146"/>
      <c r="T1100" s="146"/>
      <c r="U1100" s="146"/>
      <c r="V1100" s="146"/>
      <c r="W1100" s="146"/>
      <c r="X1100" s="146"/>
      <c r="Y1100" s="146"/>
      <c r="Z1100" s="146"/>
      <c r="AA1100" s="146"/>
      <c r="AB1100" s="146"/>
      <c r="AC1100" s="146"/>
    </row>
    <row r="1101">
      <c r="A1101" s="146"/>
      <c r="B1101" s="146"/>
      <c r="C1101" s="146"/>
      <c r="D1101" s="146"/>
      <c r="E1101" s="146"/>
      <c r="F1101" s="146"/>
      <c r="G1101" s="146"/>
      <c r="H1101" s="146"/>
      <c r="I1101" s="146"/>
      <c r="J1101" s="146"/>
      <c r="K1101" s="146"/>
      <c r="L1101" s="146"/>
      <c r="M1101" s="146"/>
      <c r="N1101" s="146"/>
      <c r="O1101" s="146"/>
      <c r="P1101" s="146"/>
      <c r="Q1101" s="146"/>
      <c r="R1101" s="146"/>
      <c r="S1101" s="146"/>
      <c r="T1101" s="146"/>
      <c r="U1101" s="146"/>
      <c r="V1101" s="146"/>
      <c r="W1101" s="146"/>
      <c r="X1101" s="146"/>
      <c r="Y1101" s="146"/>
      <c r="Z1101" s="146"/>
      <c r="AA1101" s="146"/>
      <c r="AB1101" s="146"/>
      <c r="AC1101" s="146"/>
    </row>
    <row r="1102">
      <c r="A1102" s="146"/>
      <c r="B1102" s="146"/>
      <c r="C1102" s="146"/>
      <c r="D1102" s="146"/>
      <c r="E1102" s="146"/>
      <c r="F1102" s="146"/>
      <c r="G1102" s="146"/>
      <c r="H1102" s="146"/>
      <c r="I1102" s="146"/>
      <c r="J1102" s="146"/>
      <c r="K1102" s="146"/>
      <c r="L1102" s="146"/>
      <c r="M1102" s="146"/>
      <c r="N1102" s="146"/>
      <c r="O1102" s="146"/>
      <c r="P1102" s="146"/>
      <c r="Q1102" s="146"/>
      <c r="R1102" s="146"/>
      <c r="S1102" s="146"/>
      <c r="T1102" s="146"/>
      <c r="U1102" s="146"/>
      <c r="V1102" s="146"/>
      <c r="W1102" s="146"/>
      <c r="X1102" s="146"/>
      <c r="Y1102" s="146"/>
      <c r="Z1102" s="146"/>
      <c r="AA1102" s="146"/>
      <c r="AB1102" s="146"/>
      <c r="AC1102" s="146"/>
    </row>
    <row r="1103">
      <c r="A1103" s="146"/>
      <c r="B1103" s="146"/>
      <c r="C1103" s="146"/>
      <c r="D1103" s="146"/>
      <c r="E1103" s="146"/>
      <c r="F1103" s="146"/>
      <c r="G1103" s="146"/>
      <c r="H1103" s="146"/>
      <c r="I1103" s="146"/>
      <c r="J1103" s="146"/>
      <c r="K1103" s="146"/>
      <c r="L1103" s="146"/>
      <c r="M1103" s="146"/>
      <c r="N1103" s="146"/>
      <c r="O1103" s="146"/>
      <c r="P1103" s="146"/>
      <c r="Q1103" s="146"/>
      <c r="R1103" s="146"/>
      <c r="S1103" s="146"/>
      <c r="T1103" s="146"/>
      <c r="U1103" s="146"/>
      <c r="V1103" s="146"/>
      <c r="W1103" s="146"/>
      <c r="X1103" s="146"/>
      <c r="Y1103" s="146"/>
      <c r="Z1103" s="146"/>
      <c r="AA1103" s="146"/>
      <c r="AB1103" s="146"/>
      <c r="AC1103" s="146"/>
    </row>
  </sheetData>
  <mergeCells count="2">
    <mergeCell ref="N6:O7"/>
    <mergeCell ref="K68:L68"/>
  </mergeCells>
  <hyperlinks>
    <hyperlink r:id="rId1" ref="D4"/>
    <hyperlink r:id="rId2" ref="D32"/>
    <hyperlink r:id="rId3" ref="F156"/>
    <hyperlink r:id="rId4" ref="F183"/>
    <hyperlink r:id="rId5" ref="E339"/>
  </hyperlinks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1">
      <c r="A1" s="172" t="s">
        <v>294</v>
      </c>
    </row>
    <row r="3">
      <c r="A3" s="173" t="s">
        <v>295</v>
      </c>
    </row>
    <row r="4">
      <c r="B4" s="172" t="s">
        <v>296</v>
      </c>
    </row>
    <row r="5">
      <c r="B5" s="172" t="s">
        <v>297</v>
      </c>
    </row>
    <row r="6">
      <c r="B6" s="172" t="s">
        <v>298</v>
      </c>
    </row>
    <row r="7">
      <c r="B7" s="172" t="s">
        <v>299</v>
      </c>
    </row>
    <row r="8">
      <c r="B8" s="172" t="s">
        <v>300</v>
      </c>
    </row>
    <row r="9">
      <c r="B9" s="172" t="s">
        <v>301</v>
      </c>
    </row>
    <row r="10">
      <c r="A10" s="173" t="s">
        <v>302</v>
      </c>
    </row>
    <row r="11">
      <c r="B11" s="172" t="s">
        <v>299</v>
      </c>
    </row>
    <row r="12">
      <c r="B12" s="172" t="s">
        <v>300</v>
      </c>
    </row>
    <row r="13">
      <c r="B13" s="172" t="s">
        <v>301</v>
      </c>
    </row>
    <row r="14">
      <c r="A14" s="173"/>
      <c r="B14" s="172" t="s">
        <v>303</v>
      </c>
      <c r="C14" s="172" t="s">
        <v>304</v>
      </c>
    </row>
    <row r="15">
      <c r="A15" s="173"/>
      <c r="C15" s="172" t="s">
        <v>305</v>
      </c>
    </row>
    <row r="16">
      <c r="A16" s="173"/>
      <c r="C16" s="172" t="s">
        <v>306</v>
      </c>
    </row>
    <row r="17">
      <c r="A17" s="173"/>
    </row>
    <row r="18">
      <c r="A18" s="173" t="s">
        <v>307</v>
      </c>
      <c r="B18" s="172" t="s">
        <v>308</v>
      </c>
    </row>
    <row r="19">
      <c r="A19" s="173"/>
      <c r="B19" s="172" t="s">
        <v>309</v>
      </c>
    </row>
    <row r="20">
      <c r="A20" s="173"/>
    </row>
    <row r="21">
      <c r="A21" s="173" t="s">
        <v>310</v>
      </c>
    </row>
    <row r="22">
      <c r="B22" s="172" t="s">
        <v>299</v>
      </c>
    </row>
    <row r="23">
      <c r="B23" s="172" t="s">
        <v>301</v>
      </c>
    </row>
    <row r="24">
      <c r="A24" s="173" t="s">
        <v>311</v>
      </c>
    </row>
    <row r="25">
      <c r="B25" s="172" t="s">
        <v>312</v>
      </c>
    </row>
    <row r="26">
      <c r="B26" s="172" t="s">
        <v>313</v>
      </c>
    </row>
    <row r="27">
      <c r="A27" s="173" t="s">
        <v>314</v>
      </c>
    </row>
    <row r="28">
      <c r="B28" s="172" t="s">
        <v>315</v>
      </c>
    </row>
    <row r="29">
      <c r="B29" s="172" t="s">
        <v>316</v>
      </c>
    </row>
    <row r="30">
      <c r="A30" s="173" t="s">
        <v>317</v>
      </c>
    </row>
    <row r="31">
      <c r="B31" s="172" t="s">
        <v>315</v>
      </c>
    </row>
    <row r="32">
      <c r="B32" s="172" t="s">
        <v>316</v>
      </c>
    </row>
    <row r="33">
      <c r="A33" s="173" t="s">
        <v>318</v>
      </c>
    </row>
    <row r="34">
      <c r="B34" s="172" t="s">
        <v>315</v>
      </c>
    </row>
    <row r="35">
      <c r="B35" s="172" t="s">
        <v>313</v>
      </c>
    </row>
    <row r="36">
      <c r="A36" s="173" t="s">
        <v>319</v>
      </c>
    </row>
    <row r="37">
      <c r="B37" s="172" t="s">
        <v>320</v>
      </c>
    </row>
    <row r="38">
      <c r="B38" s="172" t="s">
        <v>316</v>
      </c>
    </row>
    <row r="39">
      <c r="A39" s="173" t="s">
        <v>321</v>
      </c>
    </row>
    <row r="40">
      <c r="B40" s="172" t="s">
        <v>322</v>
      </c>
    </row>
    <row r="41">
      <c r="B41" s="172" t="s">
        <v>300</v>
      </c>
    </row>
    <row r="42">
      <c r="B42" s="172" t="s">
        <v>301</v>
      </c>
    </row>
    <row r="43">
      <c r="B43" s="172" t="s">
        <v>315</v>
      </c>
    </row>
    <row r="44">
      <c r="B44" s="172" t="s">
        <v>316</v>
      </c>
    </row>
    <row r="45">
      <c r="A45" s="173" t="s">
        <v>323</v>
      </c>
    </row>
    <row r="46">
      <c r="B46" s="172" t="s">
        <v>322</v>
      </c>
    </row>
    <row r="47">
      <c r="B47" s="172" t="s">
        <v>300</v>
      </c>
    </row>
    <row r="48">
      <c r="B48" s="172" t="s">
        <v>301</v>
      </c>
    </row>
    <row r="49">
      <c r="B49" s="172" t="s">
        <v>316</v>
      </c>
    </row>
    <row r="50">
      <c r="B50" s="172" t="s">
        <v>321</v>
      </c>
    </row>
    <row r="51">
      <c r="A51" s="173" t="s">
        <v>324</v>
      </c>
    </row>
    <row r="52">
      <c r="B52" s="172" t="s">
        <v>325</v>
      </c>
    </row>
    <row r="53">
      <c r="B53" s="172" t="s">
        <v>326</v>
      </c>
    </row>
    <row r="54">
      <c r="B54" s="172" t="s">
        <v>327</v>
      </c>
    </row>
    <row r="55">
      <c r="A55" s="173" t="s">
        <v>328</v>
      </c>
    </row>
    <row r="56">
      <c r="B56" s="172" t="s">
        <v>329</v>
      </c>
    </row>
    <row r="57">
      <c r="B57" s="172" t="s">
        <v>330</v>
      </c>
    </row>
    <row r="58">
      <c r="B58" s="172" t="s">
        <v>331</v>
      </c>
    </row>
    <row r="59">
      <c r="A59" s="173" t="s">
        <v>332</v>
      </c>
    </row>
    <row r="60">
      <c r="B60" s="172" t="s">
        <v>333</v>
      </c>
    </row>
    <row r="61">
      <c r="B61" s="172" t="s">
        <v>334</v>
      </c>
    </row>
    <row r="62">
      <c r="B62" s="172" t="s">
        <v>335</v>
      </c>
      <c r="C62" s="172" t="s">
        <v>336</v>
      </c>
      <c r="D62" s="172" t="s">
        <v>337</v>
      </c>
      <c r="E62" s="172" t="s">
        <v>338</v>
      </c>
      <c r="F62" s="172" t="s">
        <v>339</v>
      </c>
    </row>
    <row r="63">
      <c r="B63" s="172" t="s">
        <v>340</v>
      </c>
    </row>
    <row r="64">
      <c r="B64" s="172" t="s">
        <v>341</v>
      </c>
    </row>
    <row r="65">
      <c r="B65" s="172" t="s">
        <v>342</v>
      </c>
    </row>
    <row r="66">
      <c r="B66" s="172" t="s">
        <v>343</v>
      </c>
    </row>
    <row r="67">
      <c r="B67" s="172" t="s">
        <v>344</v>
      </c>
    </row>
    <row r="68">
      <c r="B68" s="172" t="s">
        <v>345</v>
      </c>
    </row>
    <row r="69">
      <c r="B69" s="172" t="s">
        <v>346</v>
      </c>
    </row>
    <row r="70">
      <c r="B70" s="172" t="s">
        <v>347</v>
      </c>
    </row>
    <row r="71">
      <c r="A71" s="173" t="s">
        <v>348</v>
      </c>
    </row>
    <row r="72">
      <c r="B72" s="172" t="s">
        <v>315</v>
      </c>
    </row>
    <row r="73">
      <c r="B73" s="172" t="s">
        <v>316</v>
      </c>
    </row>
    <row r="74">
      <c r="A74" s="173" t="s">
        <v>349</v>
      </c>
    </row>
    <row r="75">
      <c r="B75" s="172" t="s">
        <v>301</v>
      </c>
    </row>
    <row r="76">
      <c r="B76" s="172" t="s">
        <v>300</v>
      </c>
    </row>
    <row r="77">
      <c r="B77" s="172" t="s">
        <v>322</v>
      </c>
    </row>
    <row r="78">
      <c r="B78" s="172" t="s">
        <v>315</v>
      </c>
    </row>
    <row r="79">
      <c r="B79" s="172" t="s">
        <v>316</v>
      </c>
    </row>
    <row r="80">
      <c r="A80" s="173"/>
    </row>
    <row r="81">
      <c r="A81" s="173" t="s">
        <v>350</v>
      </c>
    </row>
    <row r="82">
      <c r="B82" s="172" t="s">
        <v>299</v>
      </c>
    </row>
    <row r="83">
      <c r="B83" s="172" t="s">
        <v>300</v>
      </c>
    </row>
    <row r="84">
      <c r="B84" s="172" t="s">
        <v>301</v>
      </c>
    </row>
    <row r="85">
      <c r="B85" s="172" t="s">
        <v>315</v>
      </c>
    </row>
    <row r="86">
      <c r="A86" s="173"/>
    </row>
    <row r="87">
      <c r="A87" s="173" t="s">
        <v>313</v>
      </c>
    </row>
    <row r="88">
      <c r="B88" s="172" t="s">
        <v>351</v>
      </c>
    </row>
    <row r="89">
      <c r="B89" s="172" t="s">
        <v>352</v>
      </c>
    </row>
    <row r="90">
      <c r="B90" s="172" t="s">
        <v>353</v>
      </c>
    </row>
    <row r="91">
      <c r="B91" s="172" t="s">
        <v>354</v>
      </c>
    </row>
    <row r="92">
      <c r="B92" s="172" t="s">
        <v>355</v>
      </c>
    </row>
    <row r="93">
      <c r="B93" s="172" t="s">
        <v>356</v>
      </c>
    </row>
    <row r="94">
      <c r="B94" s="172" t="s">
        <v>357</v>
      </c>
    </row>
    <row r="95">
      <c r="B95" s="172" t="s">
        <v>358</v>
      </c>
    </row>
    <row r="96">
      <c r="B96" s="172" t="s">
        <v>359</v>
      </c>
    </row>
    <row r="97">
      <c r="B97" s="172" t="s">
        <v>360</v>
      </c>
    </row>
    <row r="98">
      <c r="B98" s="172" t="s">
        <v>361</v>
      </c>
    </row>
    <row r="99">
      <c r="B99" s="172" t="s">
        <v>362</v>
      </c>
    </row>
    <row r="100">
      <c r="B100" s="172" t="s">
        <v>363</v>
      </c>
    </row>
    <row r="101">
      <c r="B101" s="172" t="s">
        <v>364</v>
      </c>
    </row>
    <row r="102">
      <c r="B102" s="172" t="s">
        <v>365</v>
      </c>
    </row>
    <row r="108">
      <c r="A108" s="173" t="s">
        <v>366</v>
      </c>
    </row>
    <row r="109">
      <c r="B109" s="172" t="s">
        <v>367</v>
      </c>
    </row>
    <row r="110">
      <c r="B110" s="172" t="s">
        <v>359</v>
      </c>
    </row>
    <row r="111">
      <c r="B111" s="172" t="s">
        <v>368</v>
      </c>
    </row>
    <row r="112">
      <c r="B112" s="172" t="s">
        <v>369</v>
      </c>
    </row>
    <row r="113">
      <c r="B113" s="172" t="s">
        <v>370</v>
      </c>
    </row>
    <row r="114">
      <c r="B114" s="172" t="s">
        <v>371</v>
      </c>
    </row>
    <row r="115">
      <c r="B115" s="172" t="s">
        <v>372</v>
      </c>
    </row>
    <row r="116">
      <c r="B116" s="172" t="s">
        <v>373</v>
      </c>
    </row>
    <row r="117">
      <c r="B117" s="172" t="s">
        <v>374</v>
      </c>
    </row>
    <row r="118">
      <c r="A118" s="173" t="s">
        <v>375</v>
      </c>
    </row>
    <row r="119">
      <c r="B119" s="172" t="s">
        <v>376</v>
      </c>
    </row>
    <row r="120">
      <c r="B120" s="172" t="s">
        <v>377</v>
      </c>
    </row>
    <row r="121">
      <c r="B121" s="172" t="s">
        <v>378</v>
      </c>
    </row>
    <row r="122">
      <c r="B122" s="172" t="s">
        <v>379</v>
      </c>
    </row>
    <row r="123">
      <c r="B123" s="172" t="s">
        <v>380</v>
      </c>
    </row>
    <row r="124">
      <c r="B124" s="172" t="s">
        <v>381</v>
      </c>
    </row>
    <row r="125">
      <c r="B125" s="172" t="s">
        <v>382</v>
      </c>
    </row>
    <row r="126">
      <c r="B126" s="172" t="s">
        <v>383</v>
      </c>
    </row>
    <row r="127">
      <c r="B127" s="172" t="s">
        <v>384</v>
      </c>
    </row>
    <row r="128">
      <c r="B128" s="172" t="s">
        <v>385</v>
      </c>
    </row>
    <row r="129">
      <c r="B129" s="172" t="s">
        <v>386</v>
      </c>
    </row>
    <row r="131">
      <c r="A131" s="172" t="s">
        <v>387</v>
      </c>
    </row>
    <row r="133">
      <c r="A133" s="172" t="s">
        <v>315</v>
      </c>
    </row>
    <row r="134">
      <c r="A134" s="172" t="s">
        <v>313</v>
      </c>
    </row>
    <row r="136">
      <c r="A136" s="172" t="s">
        <v>388</v>
      </c>
    </row>
    <row r="140">
      <c r="A140" s="172" t="s">
        <v>389</v>
      </c>
    </row>
    <row r="144">
      <c r="A144" s="172" t="s">
        <v>390</v>
      </c>
    </row>
    <row r="146">
      <c r="A146" s="172" t="s">
        <v>299</v>
      </c>
    </row>
    <row r="147">
      <c r="A147" s="172" t="s">
        <v>300</v>
      </c>
    </row>
    <row r="148">
      <c r="A148" s="172" t="s">
        <v>301</v>
      </c>
    </row>
    <row r="150">
      <c r="A150" s="172" t="s">
        <v>391</v>
      </c>
    </row>
    <row r="154">
      <c r="A154" s="172" t="s">
        <v>392</v>
      </c>
    </row>
    <row r="158">
      <c r="A158" s="172" t="s">
        <v>393</v>
      </c>
    </row>
    <row r="162">
      <c r="A162" s="172" t="s">
        <v>394</v>
      </c>
    </row>
    <row r="164">
      <c r="A164" s="172" t="s">
        <v>299</v>
      </c>
    </row>
    <row r="165">
      <c r="A165" s="172" t="s">
        <v>301</v>
      </c>
    </row>
    <row r="166">
      <c r="A166" s="172" t="s">
        <v>311</v>
      </c>
    </row>
    <row r="167">
      <c r="A167" s="172" t="s">
        <v>312</v>
      </c>
    </row>
    <row r="168">
      <c r="A168" s="172" t="s">
        <v>313</v>
      </c>
    </row>
    <row r="170">
      <c r="A170" s="172" t="s">
        <v>395</v>
      </c>
    </row>
    <row r="174">
      <c r="A174" s="172" t="s">
        <v>396</v>
      </c>
    </row>
    <row r="178">
      <c r="A178" s="172" t="s">
        <v>397</v>
      </c>
    </row>
    <row r="182">
      <c r="A182" s="172" t="s">
        <v>398</v>
      </c>
    </row>
    <row r="186">
      <c r="A186" s="172" t="s">
        <v>399</v>
      </c>
    </row>
    <row r="190">
      <c r="A190" s="172" t="s">
        <v>400</v>
      </c>
    </row>
    <row r="192">
      <c r="A192" s="172" t="s">
        <v>296</v>
      </c>
    </row>
    <row r="193">
      <c r="A193" s="172" t="s">
        <v>297</v>
      </c>
    </row>
    <row r="194">
      <c r="A194" s="172" t="s">
        <v>298</v>
      </c>
    </row>
    <row r="195">
      <c r="A195" s="172" t="s">
        <v>299</v>
      </c>
    </row>
    <row r="196">
      <c r="A196" s="172" t="s">
        <v>300</v>
      </c>
    </row>
    <row r="197">
      <c r="A197" s="172" t="s">
        <v>301</v>
      </c>
    </row>
    <row r="199">
      <c r="A199" s="172" t="s">
        <v>401</v>
      </c>
    </row>
    <row r="203">
      <c r="A203" s="172" t="s">
        <v>402</v>
      </c>
    </row>
    <row r="207">
      <c r="A207" s="172" t="s">
        <v>403</v>
      </c>
    </row>
    <row r="211">
      <c r="A211" s="172" t="s">
        <v>404</v>
      </c>
    </row>
    <row r="215">
      <c r="A215" s="172" t="s">
        <v>405</v>
      </c>
    </row>
    <row r="219">
      <c r="A219" s="172" t="s">
        <v>406</v>
      </c>
    </row>
    <row r="223">
      <c r="A223" s="172" t="s">
        <v>407</v>
      </c>
    </row>
    <row r="225">
      <c r="A225" s="172" t="s">
        <v>320</v>
      </c>
    </row>
    <row r="226">
      <c r="A226" s="172" t="s">
        <v>316</v>
      </c>
    </row>
    <row r="228">
      <c r="A228" s="172" t="s">
        <v>408</v>
      </c>
    </row>
    <row r="232">
      <c r="A232" s="172" t="s">
        <v>409</v>
      </c>
    </row>
    <row r="236">
      <c r="A236" s="172" t="s">
        <v>410</v>
      </c>
    </row>
    <row r="238">
      <c r="A238" s="172" t="s">
        <v>329</v>
      </c>
    </row>
    <row r="239">
      <c r="A239" s="172" t="s">
        <v>330</v>
      </c>
    </row>
    <row r="240">
      <c r="A240" s="172" t="s">
        <v>331</v>
      </c>
    </row>
    <row r="242">
      <c r="A242" s="172" t="s">
        <v>411</v>
      </c>
    </row>
    <row r="246">
      <c r="A246" s="172" t="s">
        <v>412</v>
      </c>
    </row>
    <row r="250">
      <c r="A250" s="172" t="s">
        <v>413</v>
      </c>
    </row>
    <row r="254">
      <c r="A254" s="172" t="s">
        <v>414</v>
      </c>
    </row>
    <row r="256">
      <c r="A256" s="172" t="s">
        <v>322</v>
      </c>
    </row>
    <row r="257">
      <c r="A257" s="172" t="s">
        <v>300</v>
      </c>
    </row>
    <row r="258">
      <c r="A258" s="172" t="s">
        <v>301</v>
      </c>
    </row>
    <row r="259">
      <c r="A259" s="172" t="s">
        <v>315</v>
      </c>
    </row>
    <row r="260">
      <c r="A260" s="172" t="s">
        <v>316</v>
      </c>
    </row>
    <row r="262">
      <c r="A262" s="172" t="s">
        <v>415</v>
      </c>
    </row>
    <row r="266">
      <c r="A266" s="172" t="s">
        <v>416</v>
      </c>
    </row>
    <row r="270">
      <c r="A270" s="172" t="s">
        <v>417</v>
      </c>
    </row>
    <row r="274">
      <c r="A274" s="172" t="s">
        <v>418</v>
      </c>
    </row>
    <row r="278">
      <c r="A278" s="172" t="s">
        <v>419</v>
      </c>
    </row>
    <row r="282">
      <c r="A282" s="172" t="s">
        <v>420</v>
      </c>
    </row>
    <row r="284">
      <c r="A284" s="172" t="s">
        <v>315</v>
      </c>
    </row>
    <row r="285">
      <c r="A285" s="172" t="s">
        <v>316</v>
      </c>
    </row>
    <row r="287">
      <c r="A287" s="172" t="s">
        <v>421</v>
      </c>
    </row>
    <row r="291">
      <c r="A291" s="172" t="s">
        <v>422</v>
      </c>
    </row>
    <row r="295">
      <c r="A295" s="172" t="s">
        <v>423</v>
      </c>
    </row>
    <row r="297">
      <c r="A297" s="172" t="s">
        <v>299</v>
      </c>
    </row>
    <row r="298">
      <c r="A298" s="172" t="s">
        <v>300</v>
      </c>
    </row>
    <row r="299">
      <c r="A299" s="172" t="s">
        <v>301</v>
      </c>
    </row>
    <row r="300">
      <c r="A300" s="172" t="s">
        <v>315</v>
      </c>
    </row>
    <row r="302">
      <c r="A302" s="172" t="s">
        <v>424</v>
      </c>
    </row>
    <row r="306">
      <c r="A306" s="172" t="s">
        <v>425</v>
      </c>
    </row>
    <row r="310">
      <c r="A310" s="172" t="s">
        <v>426</v>
      </c>
    </row>
    <row r="314">
      <c r="A314" s="172" t="s">
        <v>427</v>
      </c>
    </row>
    <row r="318">
      <c r="A318" s="172" t="s">
        <v>428</v>
      </c>
    </row>
    <row r="320">
      <c r="A320" s="172" t="s">
        <v>333</v>
      </c>
    </row>
    <row r="321">
      <c r="A321" s="172" t="s">
        <v>334</v>
      </c>
    </row>
    <row r="322">
      <c r="A322" s="172" t="s">
        <v>335</v>
      </c>
    </row>
    <row r="323">
      <c r="A323" s="172" t="s">
        <v>340</v>
      </c>
    </row>
    <row r="324">
      <c r="A324" s="172" t="s">
        <v>341</v>
      </c>
    </row>
    <row r="325">
      <c r="A325" s="172" t="s">
        <v>342</v>
      </c>
    </row>
    <row r="326">
      <c r="A326" s="172" t="s">
        <v>343</v>
      </c>
    </row>
    <row r="327">
      <c r="A327" s="172" t="s">
        <v>344</v>
      </c>
    </row>
    <row r="328">
      <c r="A328" s="172" t="s">
        <v>345</v>
      </c>
    </row>
    <row r="329">
      <c r="A329" s="172" t="s">
        <v>346</v>
      </c>
    </row>
    <row r="330">
      <c r="A330" s="172" t="s">
        <v>347</v>
      </c>
    </row>
    <row r="332">
      <c r="A332" s="172" t="s">
        <v>429</v>
      </c>
    </row>
    <row r="336">
      <c r="A336" s="172" t="s">
        <v>430</v>
      </c>
    </row>
    <row r="340">
      <c r="A340" s="172" t="s">
        <v>431</v>
      </c>
    </row>
    <row r="342">
      <c r="A342" s="172" t="s">
        <v>340</v>
      </c>
    </row>
    <row r="343">
      <c r="A343" s="172" t="s">
        <v>341</v>
      </c>
    </row>
    <row r="345">
      <c r="A345" s="172" t="s">
        <v>432</v>
      </c>
    </row>
    <row r="349">
      <c r="A349" s="172" t="s">
        <v>433</v>
      </c>
    </row>
    <row r="353">
      <c r="A353" s="172" t="s">
        <v>434</v>
      </c>
    </row>
    <row r="357">
      <c r="A357" s="172" t="s">
        <v>435</v>
      </c>
    </row>
    <row r="361">
      <c r="A361" s="172" t="s">
        <v>436</v>
      </c>
    </row>
    <row r="365">
      <c r="A365" s="172" t="s">
        <v>437</v>
      </c>
    </row>
    <row r="369">
      <c r="A369" s="172" t="s">
        <v>438</v>
      </c>
    </row>
    <row r="373">
      <c r="A373" s="172" t="s">
        <v>439</v>
      </c>
    </row>
    <row r="377">
      <c r="A377" s="172" t="s">
        <v>440</v>
      </c>
    </row>
    <row r="379">
      <c r="A379" s="172" t="s">
        <v>315</v>
      </c>
    </row>
    <row r="380">
      <c r="A380" s="172" t="s">
        <v>316</v>
      </c>
    </row>
    <row r="382">
      <c r="A382" s="172" t="s">
        <v>441</v>
      </c>
    </row>
    <row r="386">
      <c r="A386" s="172" t="s">
        <v>442</v>
      </c>
    </row>
    <row r="390">
      <c r="A390" s="172" t="s">
        <v>443</v>
      </c>
    </row>
    <row r="392">
      <c r="A392" s="172" t="s">
        <v>322</v>
      </c>
    </row>
    <row r="393">
      <c r="A393" s="172" t="s">
        <v>300</v>
      </c>
    </row>
    <row r="394">
      <c r="A394" s="172" t="s">
        <v>301</v>
      </c>
    </row>
    <row r="395">
      <c r="A395" s="172" t="s">
        <v>316</v>
      </c>
    </row>
    <row r="396">
      <c r="A396" s="172" t="s">
        <v>321</v>
      </c>
    </row>
    <row r="398">
      <c r="A398" s="172" t="s">
        <v>444</v>
      </c>
    </row>
    <row r="402">
      <c r="A402" s="172" t="s">
        <v>445</v>
      </c>
    </row>
    <row r="406">
      <c r="A406" s="172" t="s">
        <v>446</v>
      </c>
    </row>
    <row r="410">
      <c r="A410" s="172" t="s">
        <v>447</v>
      </c>
    </row>
    <row r="414">
      <c r="A414" s="172" t="s">
        <v>448</v>
      </c>
    </row>
    <row r="418">
      <c r="A418" s="172" t="s">
        <v>449</v>
      </c>
    </row>
    <row r="420">
      <c r="A420" s="172" t="s">
        <v>315</v>
      </c>
    </row>
    <row r="421">
      <c r="A421" s="172" t="s">
        <v>316</v>
      </c>
    </row>
    <row r="423">
      <c r="A423" s="172" t="s">
        <v>450</v>
      </c>
    </row>
    <row r="427">
      <c r="A427" s="172" t="s">
        <v>451</v>
      </c>
    </row>
    <row r="431">
      <c r="A431" s="172" t="s">
        <v>452</v>
      </c>
    </row>
    <row r="433">
      <c r="A433" s="172" t="s">
        <v>325</v>
      </c>
    </row>
    <row r="434">
      <c r="A434" s="172" t="s">
        <v>326</v>
      </c>
    </row>
    <row r="435">
      <c r="A435" s="172" t="s">
        <v>327</v>
      </c>
    </row>
    <row r="437">
      <c r="A437" s="172" t="s">
        <v>453</v>
      </c>
    </row>
    <row r="441">
      <c r="A441" s="172" t="s">
        <v>454</v>
      </c>
    </row>
    <row r="445">
      <c r="A445" s="172" t="s">
        <v>455</v>
      </c>
    </row>
    <row r="449">
      <c r="A449" s="172" t="s">
        <v>456</v>
      </c>
    </row>
    <row r="451">
      <c r="A451" s="172" t="s">
        <v>301</v>
      </c>
    </row>
    <row r="452">
      <c r="A452" s="172" t="s">
        <v>300</v>
      </c>
    </row>
    <row r="453">
      <c r="A453" s="172" t="s">
        <v>322</v>
      </c>
    </row>
    <row r="454">
      <c r="A454" s="172" t="s">
        <v>315</v>
      </c>
    </row>
    <row r="455">
      <c r="A455" s="172" t="s">
        <v>316</v>
      </c>
    </row>
    <row r="457">
      <c r="A457" s="172" t="s">
        <v>457</v>
      </c>
    </row>
    <row r="461">
      <c r="A461" s="172" t="s">
        <v>458</v>
      </c>
    </row>
    <row r="465">
      <c r="A465" s="172" t="s">
        <v>459</v>
      </c>
    </row>
    <row r="469">
      <c r="A469" s="172" t="s">
        <v>460</v>
      </c>
    </row>
    <row r="473">
      <c r="A473" s="172" t="s">
        <v>461</v>
      </c>
    </row>
    <row r="477">
      <c r="A477" s="172" t="s">
        <v>462</v>
      </c>
    </row>
    <row r="479">
      <c r="A479" s="172" t="s">
        <v>367</v>
      </c>
    </row>
    <row r="480">
      <c r="A480" s="172" t="s">
        <v>359</v>
      </c>
    </row>
    <row r="481">
      <c r="A481" s="172" t="s">
        <v>368</v>
      </c>
    </row>
    <row r="482">
      <c r="A482" s="172" t="s">
        <v>369</v>
      </c>
    </row>
    <row r="483">
      <c r="A483" s="172" t="s">
        <v>370</v>
      </c>
    </row>
    <row r="484">
      <c r="A484" s="172" t="s">
        <v>371</v>
      </c>
    </row>
    <row r="485">
      <c r="A485" s="172" t="s">
        <v>372</v>
      </c>
    </row>
    <row r="486">
      <c r="A486" s="172" t="s">
        <v>373</v>
      </c>
    </row>
    <row r="487">
      <c r="A487" s="172" t="s">
        <v>374</v>
      </c>
    </row>
    <row r="489">
      <c r="A489" s="172" t="s">
        <v>463</v>
      </c>
    </row>
    <row r="493">
      <c r="A493" s="172" t="s">
        <v>464</v>
      </c>
    </row>
    <row r="497">
      <c r="A497" s="172" t="s">
        <v>465</v>
      </c>
    </row>
    <row r="501">
      <c r="A501" s="172" t="s">
        <v>466</v>
      </c>
    </row>
    <row r="505">
      <c r="A505" s="172" t="s">
        <v>467</v>
      </c>
    </row>
    <row r="509">
      <c r="A509" s="172" t="s">
        <v>468</v>
      </c>
    </row>
    <row r="513">
      <c r="A513" s="172" t="s">
        <v>469</v>
      </c>
    </row>
    <row r="517">
      <c r="A517" s="172" t="s">
        <v>470</v>
      </c>
    </row>
    <row r="519">
      <c r="A519" s="172" t="s">
        <v>351</v>
      </c>
    </row>
    <row r="520">
      <c r="A520" s="172" t="s">
        <v>352</v>
      </c>
    </row>
    <row r="521">
      <c r="A521" s="172" t="s">
        <v>353</v>
      </c>
    </row>
    <row r="522">
      <c r="A522" s="172" t="s">
        <v>354</v>
      </c>
    </row>
    <row r="523">
      <c r="A523" s="172" t="s">
        <v>355</v>
      </c>
    </row>
    <row r="524">
      <c r="A524" s="172" t="s">
        <v>356</v>
      </c>
    </row>
    <row r="525">
      <c r="A525" s="172" t="s">
        <v>357</v>
      </c>
    </row>
    <row r="526">
      <c r="A526" s="172" t="s">
        <v>358</v>
      </c>
    </row>
    <row r="527">
      <c r="A527" s="172" t="s">
        <v>359</v>
      </c>
    </row>
    <row r="528">
      <c r="A528" s="172" t="s">
        <v>360</v>
      </c>
    </row>
    <row r="529">
      <c r="A529" s="172" t="s">
        <v>361</v>
      </c>
    </row>
    <row r="530">
      <c r="A530" s="172" t="s">
        <v>362</v>
      </c>
    </row>
    <row r="531">
      <c r="A531" s="172" t="s">
        <v>363</v>
      </c>
    </row>
    <row r="532">
      <c r="A532" s="172" t="s">
        <v>364</v>
      </c>
    </row>
    <row r="533">
      <c r="A533" s="172" t="s">
        <v>365</v>
      </c>
    </row>
    <row r="535">
      <c r="A535" s="172" t="s">
        <v>471</v>
      </c>
    </row>
    <row r="539">
      <c r="A539" s="172" t="s">
        <v>472</v>
      </c>
    </row>
    <row r="543">
      <c r="A543" s="172" t="s">
        <v>473</v>
      </c>
    </row>
    <row r="547">
      <c r="A547" s="172" t="s">
        <v>474</v>
      </c>
    </row>
    <row r="551">
      <c r="A551" s="172" t="s">
        <v>475</v>
      </c>
    </row>
    <row r="555">
      <c r="A555" s="172" t="s">
        <v>476</v>
      </c>
    </row>
    <row r="559">
      <c r="A559" s="172" t="s">
        <v>477</v>
      </c>
    </row>
    <row r="563">
      <c r="A563" s="172" t="s">
        <v>478</v>
      </c>
    </row>
    <row r="567">
      <c r="A567" s="172" t="s">
        <v>479</v>
      </c>
    </row>
    <row r="571">
      <c r="A571" s="172" t="s">
        <v>480</v>
      </c>
    </row>
    <row r="575">
      <c r="A575" s="172" t="s">
        <v>481</v>
      </c>
    </row>
    <row r="579">
      <c r="A579" s="172" t="s">
        <v>482</v>
      </c>
    </row>
    <row r="583">
      <c r="A583" s="172" t="s">
        <v>483</v>
      </c>
    </row>
    <row r="587">
      <c r="A587" s="172" t="s">
        <v>484</v>
      </c>
    </row>
    <row r="591">
      <c r="A591" s="172" t="s">
        <v>485</v>
      </c>
    </row>
    <row r="595">
      <c r="A595" s="172" t="s">
        <v>486</v>
      </c>
    </row>
    <row r="597">
      <c r="A597" s="172" t="s">
        <v>376</v>
      </c>
    </row>
    <row r="598">
      <c r="A598" s="172" t="s">
        <v>377</v>
      </c>
    </row>
    <row r="599">
      <c r="A599" s="172" t="s">
        <v>378</v>
      </c>
    </row>
    <row r="600">
      <c r="A600" s="172" t="s">
        <v>379</v>
      </c>
    </row>
    <row r="601">
      <c r="A601" s="172" t="s">
        <v>380</v>
      </c>
    </row>
    <row r="602">
      <c r="A602" s="172" t="s">
        <v>381</v>
      </c>
    </row>
    <row r="603">
      <c r="A603" s="172" t="s">
        <v>382</v>
      </c>
    </row>
    <row r="604">
      <c r="A604" s="172" t="s">
        <v>383</v>
      </c>
    </row>
    <row r="605">
      <c r="A605" s="172" t="s">
        <v>384</v>
      </c>
    </row>
    <row r="606">
      <c r="A606" s="172" t="s">
        <v>385</v>
      </c>
    </row>
    <row r="607">
      <c r="A607" s="172" t="s">
        <v>386</v>
      </c>
    </row>
    <row r="609">
      <c r="A609" s="172" t="s">
        <v>487</v>
      </c>
    </row>
    <row r="613">
      <c r="A613" s="172" t="s">
        <v>488</v>
      </c>
    </row>
    <row r="617">
      <c r="A617" s="172" t="s">
        <v>489</v>
      </c>
    </row>
    <row r="621">
      <c r="A621" s="172" t="s">
        <v>490</v>
      </c>
    </row>
    <row r="625">
      <c r="A625" s="172" t="s">
        <v>491</v>
      </c>
    </row>
    <row r="629">
      <c r="A629" s="172" t="s">
        <v>492</v>
      </c>
    </row>
    <row r="633">
      <c r="A633" s="172" t="s">
        <v>493</v>
      </c>
    </row>
    <row r="637">
      <c r="A637" s="172" t="s">
        <v>494</v>
      </c>
    </row>
    <row r="641">
      <c r="A641" s="172" t="s">
        <v>495</v>
      </c>
    </row>
    <row r="645">
      <c r="A645" s="172" t="s">
        <v>496</v>
      </c>
    </row>
    <row r="649">
      <c r="A649" s="172" t="s">
        <v>497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27.0"/>
    <col customWidth="1" min="2" max="2" width="17.29"/>
    <col customWidth="1" min="3" max="3" width="64.57"/>
    <col customWidth="1" min="4" max="4" width="73.57"/>
  </cols>
  <sheetData>
    <row r="1">
      <c r="A1" s="256"/>
      <c r="B1" s="256"/>
      <c r="C1" s="256"/>
      <c r="D1" s="256"/>
    </row>
    <row r="2">
      <c r="A2" s="257" t="s">
        <v>498</v>
      </c>
      <c r="C2" s="256"/>
      <c r="D2" s="256"/>
    </row>
    <row r="3">
      <c r="A3" s="256"/>
      <c r="B3" s="256"/>
      <c r="C3" s="256"/>
      <c r="D3" s="256"/>
    </row>
    <row r="4">
      <c r="A4" s="258" t="s">
        <v>499</v>
      </c>
      <c r="C4" s="256"/>
      <c r="D4" s="256"/>
    </row>
    <row r="5">
      <c r="A5" s="258" t="s">
        <v>120</v>
      </c>
      <c r="B5" s="258" t="s">
        <v>500</v>
      </c>
      <c r="C5" s="258" t="s">
        <v>501</v>
      </c>
      <c r="D5" s="258" t="s">
        <v>502</v>
      </c>
    </row>
    <row r="6">
      <c r="A6" s="259" t="s">
        <v>503</v>
      </c>
      <c r="B6" s="257" t="s">
        <v>504</v>
      </c>
      <c r="C6" s="257" t="s">
        <v>505</v>
      </c>
      <c r="D6" s="260" t="s">
        <v>506</v>
      </c>
    </row>
    <row r="7">
      <c r="A7" s="257" t="s">
        <v>507</v>
      </c>
      <c r="B7" s="257" t="s">
        <v>508</v>
      </c>
      <c r="C7" s="257" t="s">
        <v>509</v>
      </c>
    </row>
    <row r="8">
      <c r="A8" s="257" t="s">
        <v>510</v>
      </c>
      <c r="B8" s="257" t="s">
        <v>504</v>
      </c>
      <c r="C8" s="257" t="s">
        <v>511</v>
      </c>
    </row>
    <row r="9">
      <c r="A9" s="256"/>
      <c r="B9" s="256"/>
      <c r="C9" s="256"/>
      <c r="D9" s="256"/>
    </row>
    <row r="10">
      <c r="A10" s="256"/>
      <c r="B10" s="256"/>
      <c r="C10" s="256"/>
      <c r="D10" s="256"/>
    </row>
    <row r="11">
      <c r="A11" s="258" t="s">
        <v>512</v>
      </c>
      <c r="B11" s="256"/>
      <c r="C11" s="256"/>
      <c r="D11" s="256"/>
    </row>
    <row r="12">
      <c r="A12" s="258" t="s">
        <v>120</v>
      </c>
      <c r="B12" s="258" t="s">
        <v>500</v>
      </c>
      <c r="C12" s="258" t="s">
        <v>513</v>
      </c>
      <c r="D12" s="258" t="s">
        <v>502</v>
      </c>
    </row>
    <row r="13">
      <c r="A13" s="259" t="s">
        <v>514</v>
      </c>
      <c r="B13" s="257" t="s">
        <v>515</v>
      </c>
      <c r="C13" s="257" t="s">
        <v>516</v>
      </c>
      <c r="D13" s="261" t="s">
        <v>517</v>
      </c>
    </row>
    <row r="14">
      <c r="A14" s="257" t="s">
        <v>518</v>
      </c>
      <c r="B14" s="257" t="s">
        <v>519</v>
      </c>
      <c r="C14" s="257" t="s">
        <v>520</v>
      </c>
    </row>
    <row r="15">
      <c r="A15" s="259" t="s">
        <v>521</v>
      </c>
      <c r="B15" s="257" t="s">
        <v>515</v>
      </c>
      <c r="C15" s="257" t="s">
        <v>522</v>
      </c>
    </row>
    <row r="16">
      <c r="A16" s="259" t="s">
        <v>523</v>
      </c>
      <c r="B16" s="257" t="s">
        <v>504</v>
      </c>
      <c r="C16" s="257" t="s">
        <v>524</v>
      </c>
      <c r="D16" s="262"/>
    </row>
    <row r="17">
      <c r="A17" s="256"/>
      <c r="B17" s="256"/>
      <c r="C17" s="256"/>
      <c r="D17" s="256"/>
    </row>
    <row r="18">
      <c r="A18" s="258" t="s">
        <v>525</v>
      </c>
      <c r="B18" s="256"/>
      <c r="C18" s="256"/>
      <c r="D18" s="256"/>
    </row>
    <row r="19">
      <c r="A19" s="258" t="s">
        <v>120</v>
      </c>
      <c r="B19" s="258" t="s">
        <v>500</v>
      </c>
      <c r="C19" s="258" t="s">
        <v>513</v>
      </c>
      <c r="D19" s="258" t="s">
        <v>502</v>
      </c>
    </row>
    <row r="20">
      <c r="A20" s="259" t="s">
        <v>521</v>
      </c>
      <c r="B20" s="257" t="s">
        <v>515</v>
      </c>
      <c r="C20" s="257" t="s">
        <v>526</v>
      </c>
      <c r="D20" s="261" t="s">
        <v>527</v>
      </c>
    </row>
    <row r="21">
      <c r="A21" s="257" t="s">
        <v>528</v>
      </c>
      <c r="B21" s="257" t="s">
        <v>508</v>
      </c>
      <c r="C21" s="257" t="s">
        <v>529</v>
      </c>
    </row>
    <row r="22">
      <c r="A22" s="257" t="s">
        <v>530</v>
      </c>
      <c r="B22" s="257" t="s">
        <v>531</v>
      </c>
      <c r="C22" s="257" t="s">
        <v>532</v>
      </c>
    </row>
    <row r="23">
      <c r="A23" s="257" t="s">
        <v>533</v>
      </c>
      <c r="B23" s="257" t="s">
        <v>531</v>
      </c>
      <c r="C23" s="257" t="s">
        <v>534</v>
      </c>
    </row>
    <row r="24">
      <c r="A24" s="256"/>
      <c r="B24" s="256"/>
      <c r="C24" s="256"/>
      <c r="D24" s="256"/>
    </row>
    <row r="25">
      <c r="A25" s="258" t="s">
        <v>535</v>
      </c>
      <c r="B25" s="256"/>
      <c r="C25" s="256"/>
      <c r="D25" s="256"/>
    </row>
    <row r="26">
      <c r="A26" s="258" t="s">
        <v>120</v>
      </c>
      <c r="B26" s="258" t="s">
        <v>500</v>
      </c>
      <c r="C26" s="258" t="s">
        <v>513</v>
      </c>
      <c r="D26" s="258" t="s">
        <v>502</v>
      </c>
    </row>
    <row r="27">
      <c r="A27" s="259" t="s">
        <v>514</v>
      </c>
      <c r="B27" s="257" t="s">
        <v>515</v>
      </c>
      <c r="C27" s="257" t="s">
        <v>516</v>
      </c>
      <c r="D27" s="260" t="s">
        <v>536</v>
      </c>
    </row>
    <row r="28">
      <c r="A28" s="263" t="s">
        <v>521</v>
      </c>
      <c r="B28" s="264" t="s">
        <v>515</v>
      </c>
      <c r="C28" s="264" t="s">
        <v>522</v>
      </c>
    </row>
    <row r="29">
      <c r="A29" s="259" t="s">
        <v>537</v>
      </c>
      <c r="B29" s="257" t="s">
        <v>538</v>
      </c>
      <c r="C29" s="265" t="s">
        <v>539</v>
      </c>
    </row>
    <row r="30">
      <c r="A30" s="257" t="s">
        <v>540</v>
      </c>
      <c r="B30" s="257" t="s">
        <v>541</v>
      </c>
      <c r="C30" s="265" t="s">
        <v>542</v>
      </c>
    </row>
    <row r="31">
      <c r="A31" s="257" t="s">
        <v>543</v>
      </c>
      <c r="B31" s="257" t="s">
        <v>541</v>
      </c>
      <c r="C31" s="265" t="s">
        <v>544</v>
      </c>
    </row>
    <row r="32">
      <c r="A32" s="257" t="s">
        <v>545</v>
      </c>
      <c r="B32" s="257" t="s">
        <v>541</v>
      </c>
      <c r="C32" s="265" t="s">
        <v>546</v>
      </c>
    </row>
    <row r="33">
      <c r="A33" s="257" t="s">
        <v>547</v>
      </c>
      <c r="B33" s="257" t="s">
        <v>548</v>
      </c>
      <c r="C33" s="265" t="s">
        <v>549</v>
      </c>
    </row>
    <row r="34">
      <c r="A34" s="257" t="s">
        <v>550</v>
      </c>
      <c r="B34" s="257" t="s">
        <v>541</v>
      </c>
      <c r="C34" s="265" t="s">
        <v>551</v>
      </c>
    </row>
    <row r="35">
      <c r="A35" s="257" t="s">
        <v>552</v>
      </c>
      <c r="B35" s="257" t="s">
        <v>541</v>
      </c>
      <c r="C35" s="265" t="s">
        <v>553</v>
      </c>
    </row>
    <row r="36">
      <c r="A36" s="257" t="s">
        <v>554</v>
      </c>
      <c r="B36" s="257" t="s">
        <v>541</v>
      </c>
      <c r="C36" s="265" t="s">
        <v>555</v>
      </c>
    </row>
    <row r="37">
      <c r="A37" s="257" t="s">
        <v>556</v>
      </c>
      <c r="B37" s="257" t="s">
        <v>504</v>
      </c>
      <c r="C37" s="265" t="s">
        <v>557</v>
      </c>
    </row>
    <row r="38">
      <c r="A38" s="257" t="s">
        <v>558</v>
      </c>
      <c r="B38" s="257" t="s">
        <v>541</v>
      </c>
      <c r="C38" s="265" t="s">
        <v>559</v>
      </c>
    </row>
    <row r="39">
      <c r="A39" s="257" t="s">
        <v>560</v>
      </c>
      <c r="B39" s="257" t="s">
        <v>541</v>
      </c>
      <c r="C39" s="265" t="s">
        <v>561</v>
      </c>
    </row>
    <row r="40">
      <c r="A40" s="257" t="s">
        <v>562</v>
      </c>
      <c r="B40" s="257" t="s">
        <v>541</v>
      </c>
      <c r="C40" s="265" t="s">
        <v>563</v>
      </c>
    </row>
    <row r="41">
      <c r="A41" s="257" t="s">
        <v>564</v>
      </c>
      <c r="B41" s="257" t="s">
        <v>541</v>
      </c>
      <c r="C41" s="265" t="s">
        <v>565</v>
      </c>
    </row>
    <row r="42">
      <c r="A42" s="257" t="s">
        <v>503</v>
      </c>
      <c r="B42" s="257" t="s">
        <v>504</v>
      </c>
      <c r="C42" s="265" t="s">
        <v>180</v>
      </c>
    </row>
    <row r="43">
      <c r="A43" s="257" t="s">
        <v>566</v>
      </c>
      <c r="B43" s="257" t="s">
        <v>504</v>
      </c>
      <c r="C43" s="265" t="s">
        <v>567</v>
      </c>
    </row>
    <row r="44">
      <c r="A44" s="257" t="s">
        <v>337</v>
      </c>
      <c r="B44" s="257" t="s">
        <v>541</v>
      </c>
      <c r="C44" s="265" t="s">
        <v>568</v>
      </c>
    </row>
    <row r="45">
      <c r="A45" s="257" t="s">
        <v>569</v>
      </c>
      <c r="B45" s="257" t="s">
        <v>541</v>
      </c>
      <c r="C45" s="265" t="s">
        <v>570</v>
      </c>
    </row>
    <row r="46">
      <c r="A46" s="257" t="s">
        <v>571</v>
      </c>
      <c r="B46" s="257" t="s">
        <v>541</v>
      </c>
      <c r="C46" s="265" t="s">
        <v>572</v>
      </c>
    </row>
    <row r="47">
      <c r="A47" s="257" t="s">
        <v>573</v>
      </c>
      <c r="B47" s="257" t="s">
        <v>541</v>
      </c>
      <c r="C47" s="265" t="s">
        <v>574</v>
      </c>
    </row>
    <row r="48">
      <c r="A48" s="256"/>
      <c r="B48" s="256"/>
      <c r="C48" s="256"/>
      <c r="D48" s="256"/>
    </row>
    <row r="49">
      <c r="A49" s="256"/>
      <c r="B49" s="256"/>
      <c r="C49" s="256"/>
      <c r="D49" s="256"/>
    </row>
    <row r="50">
      <c r="A50" s="256"/>
      <c r="B50" s="256"/>
      <c r="C50" s="256"/>
      <c r="D50" s="256"/>
    </row>
    <row r="51">
      <c r="A51" s="256"/>
      <c r="B51" s="256"/>
      <c r="C51" s="256"/>
      <c r="D51" s="256"/>
    </row>
    <row r="52">
      <c r="A52" s="256"/>
      <c r="B52" s="256"/>
      <c r="C52" s="256"/>
      <c r="D52" s="256"/>
    </row>
    <row r="53">
      <c r="A53" s="256"/>
      <c r="B53" s="256"/>
      <c r="C53" s="256"/>
      <c r="D53" s="256"/>
    </row>
    <row r="54">
      <c r="A54" s="256"/>
      <c r="B54" s="256"/>
      <c r="C54" s="256"/>
      <c r="D54" s="256"/>
    </row>
    <row r="55">
      <c r="A55" s="256"/>
      <c r="B55" s="256"/>
      <c r="C55" s="256"/>
      <c r="D55" s="256"/>
    </row>
    <row r="56">
      <c r="A56" s="256"/>
      <c r="B56" s="256"/>
      <c r="C56" s="256"/>
      <c r="D56" s="256"/>
    </row>
    <row r="57">
      <c r="A57" s="256"/>
      <c r="B57" s="256"/>
      <c r="C57" s="256"/>
      <c r="D57" s="256"/>
    </row>
    <row r="58">
      <c r="A58" s="256"/>
      <c r="B58" s="256"/>
      <c r="C58" s="256"/>
      <c r="D58" s="256"/>
    </row>
    <row r="59">
      <c r="A59" s="256"/>
      <c r="B59" s="256"/>
      <c r="C59" s="256"/>
      <c r="D59" s="256"/>
    </row>
    <row r="60">
      <c r="A60" s="256"/>
      <c r="B60" s="256"/>
      <c r="C60" s="256"/>
      <c r="D60" s="256"/>
    </row>
    <row r="61">
      <c r="A61" s="256"/>
      <c r="B61" s="256"/>
      <c r="C61" s="256"/>
      <c r="D61" s="256"/>
    </row>
  </sheetData>
  <mergeCells count="6">
    <mergeCell ref="A2:B2"/>
    <mergeCell ref="A4:B4"/>
    <mergeCell ref="D6:D8"/>
    <mergeCell ref="D13:D15"/>
    <mergeCell ref="D20:D23"/>
    <mergeCell ref="D27:D47"/>
  </mergeCell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900FF"/>
    <outlinePr summaryBelow="0" summaryRight="0"/>
  </sheetPr>
  <sheetViews>
    <sheetView workbookViewId="0">
      <pane xSplit="4.0" ySplit="3.0" topLeftCell="E4" activePane="bottomRight" state="frozen"/>
      <selection activeCell="E1" sqref="E1" pane="topRight"/>
      <selection activeCell="A4" sqref="A4" pane="bottomLeft"/>
      <selection activeCell="E4" sqref="E4" pane="bottomRight"/>
    </sheetView>
  </sheetViews>
  <sheetFormatPr customHeight="1" defaultColWidth="14.43" defaultRowHeight="15.75"/>
  <cols>
    <col customWidth="1" min="1" max="1" width="9.14"/>
    <col customWidth="1" min="2" max="2" width="10.14"/>
    <col customWidth="1" min="3" max="3" width="11.14"/>
    <col customWidth="1" min="4" max="4" width="9.43"/>
    <col customWidth="1" min="5" max="5" width="13.86"/>
    <col customWidth="1" min="6" max="6" width="10.71"/>
    <col customWidth="1" min="7" max="7" width="13.86"/>
    <col customWidth="1" min="8" max="8" width="13.43"/>
    <col customWidth="1" min="9" max="9" width="15.57"/>
    <col customWidth="1" min="10" max="10" width="12.43"/>
    <col customWidth="1" min="11" max="11" width="12.14"/>
    <col customWidth="1" min="12" max="12" width="11.14"/>
    <col customWidth="1" min="13" max="13" width="14.71"/>
    <col customWidth="1" min="14" max="14" width="14.43"/>
    <col customWidth="1" min="15" max="15" width="35.0"/>
    <col customWidth="1" min="16" max="16" width="14.71"/>
    <col customWidth="1" min="17" max="17" width="14.14"/>
    <col customWidth="1" min="18" max="19" width="19.71"/>
    <col customWidth="1" min="20" max="20" width="8.0"/>
    <col customWidth="1" min="21" max="21" width="7.86"/>
    <col customWidth="1" min="22" max="23" width="7.14"/>
    <col customWidth="1" min="24" max="24" width="9.57"/>
    <col customWidth="1" min="25" max="25" width="18.14"/>
    <col customWidth="1" min="26" max="26" width="15.71"/>
    <col customWidth="1" min="27" max="27" width="11.71"/>
    <col customWidth="1" min="28" max="28" width="22.0"/>
    <col customWidth="1" min="29" max="29" width="22.14"/>
    <col customWidth="1" min="30" max="30" width="20.86"/>
  </cols>
  <sheetData>
    <row r="1">
      <c r="A1" s="172">
        <v>1.0</v>
      </c>
      <c r="B1" s="172">
        <v>2.0</v>
      </c>
      <c r="C1" s="172">
        <v>3.0</v>
      </c>
      <c r="D1" s="172">
        <v>4.0</v>
      </c>
      <c r="E1" s="172">
        <v>5.0</v>
      </c>
      <c r="F1" s="172">
        <v>6.0</v>
      </c>
      <c r="G1" s="172">
        <v>7.0</v>
      </c>
      <c r="H1" s="172">
        <v>8.0</v>
      </c>
      <c r="I1" s="172">
        <v>9.0</v>
      </c>
      <c r="J1" s="172">
        <v>10.0</v>
      </c>
      <c r="K1" s="172">
        <v>11.0</v>
      </c>
      <c r="L1" s="172">
        <v>12.0</v>
      </c>
      <c r="M1" s="172">
        <v>13.0</v>
      </c>
      <c r="N1" s="172">
        <v>14.0</v>
      </c>
      <c r="O1" s="172">
        <v>15.0</v>
      </c>
      <c r="P1" s="172">
        <v>16.0</v>
      </c>
      <c r="Q1" s="172">
        <v>17.0</v>
      </c>
      <c r="R1" s="172">
        <v>18.0</v>
      </c>
      <c r="S1" s="172">
        <v>19.0</v>
      </c>
      <c r="T1" s="172">
        <v>20.0</v>
      </c>
      <c r="U1" s="172">
        <v>21.0</v>
      </c>
      <c r="V1" s="172">
        <v>22.0</v>
      </c>
      <c r="W1" s="172">
        <v>23.0</v>
      </c>
      <c r="X1" s="172">
        <v>24.0</v>
      </c>
      <c r="Y1" s="172">
        <v>25.0</v>
      </c>
      <c r="Z1" s="172">
        <v>26.0</v>
      </c>
      <c r="AA1" s="172">
        <v>27.0</v>
      </c>
      <c r="AB1" s="172">
        <v>28.0</v>
      </c>
      <c r="AC1" s="172">
        <v>29.0</v>
      </c>
    </row>
    <row r="2">
      <c r="A2" s="266" t="s">
        <v>575</v>
      </c>
      <c r="B2" s="267" t="s">
        <v>576</v>
      </c>
      <c r="C2" s="268" t="s">
        <v>577</v>
      </c>
      <c r="D2" s="269" t="s">
        <v>578</v>
      </c>
      <c r="E2" s="268" t="s">
        <v>579</v>
      </c>
      <c r="F2" s="266" t="s">
        <v>580</v>
      </c>
      <c r="G2" s="270" t="s">
        <v>581</v>
      </c>
      <c r="H2" s="270" t="s">
        <v>582</v>
      </c>
      <c r="I2" s="270" t="s">
        <v>583</v>
      </c>
      <c r="J2" s="269" t="s">
        <v>584</v>
      </c>
      <c r="K2" s="266" t="s">
        <v>585</v>
      </c>
      <c r="L2" s="266" t="s">
        <v>586</v>
      </c>
      <c r="M2" s="271" t="s">
        <v>587</v>
      </c>
      <c r="N2" s="271" t="s">
        <v>588</v>
      </c>
      <c r="O2" s="271" t="s">
        <v>589</v>
      </c>
      <c r="P2" s="272" t="s">
        <v>590</v>
      </c>
      <c r="Q2" s="273" t="s">
        <v>591</v>
      </c>
      <c r="R2" s="274" t="s">
        <v>592</v>
      </c>
      <c r="S2" s="274" t="s">
        <v>593</v>
      </c>
      <c r="T2" s="274" t="s">
        <v>594</v>
      </c>
      <c r="U2" s="274" t="s">
        <v>337</v>
      </c>
      <c r="V2" s="274" t="s">
        <v>339</v>
      </c>
      <c r="W2" s="274" t="s">
        <v>595</v>
      </c>
      <c r="X2" s="274" t="s">
        <v>596</v>
      </c>
      <c r="Y2" s="275" t="s">
        <v>597</v>
      </c>
      <c r="Z2" s="275" t="s">
        <v>598</v>
      </c>
      <c r="AA2" s="276" t="s">
        <v>599</v>
      </c>
      <c r="AB2" s="276" t="s">
        <v>600</v>
      </c>
      <c r="AC2" s="277" t="s">
        <v>601</v>
      </c>
      <c r="AD2" s="278"/>
      <c r="AE2" s="278"/>
      <c r="AF2" s="278"/>
    </row>
    <row r="3">
      <c r="A3" s="273" t="s">
        <v>602</v>
      </c>
      <c r="B3" s="274" t="s">
        <v>603</v>
      </c>
      <c r="C3" s="279" t="s">
        <v>604</v>
      </c>
      <c r="D3" s="279" t="s">
        <v>605</v>
      </c>
      <c r="E3" s="280" t="s">
        <v>606</v>
      </c>
      <c r="F3" s="273" t="s">
        <v>607</v>
      </c>
      <c r="G3" s="273" t="s">
        <v>608</v>
      </c>
      <c r="H3" s="273" t="s">
        <v>609</v>
      </c>
      <c r="I3" s="273" t="s">
        <v>610</v>
      </c>
      <c r="J3" s="273" t="s">
        <v>611</v>
      </c>
      <c r="K3" s="273" t="s">
        <v>612</v>
      </c>
      <c r="L3" s="281" t="s">
        <v>613</v>
      </c>
      <c r="M3" s="273" t="s">
        <v>614</v>
      </c>
      <c r="N3" s="273" t="s">
        <v>615</v>
      </c>
      <c r="O3" s="273" t="s">
        <v>616</v>
      </c>
      <c r="P3" s="273" t="s">
        <v>617</v>
      </c>
      <c r="Q3" s="273" t="s">
        <v>618</v>
      </c>
      <c r="R3" s="274" t="s">
        <v>619</v>
      </c>
      <c r="S3" s="274" t="s">
        <v>620</v>
      </c>
      <c r="T3" s="274" t="s">
        <v>621</v>
      </c>
      <c r="U3" s="274" t="s">
        <v>337</v>
      </c>
      <c r="V3" s="274" t="s">
        <v>622</v>
      </c>
      <c r="W3" s="282" t="s">
        <v>623</v>
      </c>
      <c r="X3" s="282" t="s">
        <v>624</v>
      </c>
      <c r="Y3" s="273" t="s">
        <v>625</v>
      </c>
      <c r="Z3" s="273" t="s">
        <v>626</v>
      </c>
      <c r="AA3" s="283" t="s">
        <v>627</v>
      </c>
      <c r="AB3" s="283" t="s">
        <v>628</v>
      </c>
      <c r="AC3" s="284" t="s">
        <v>629</v>
      </c>
      <c r="AD3" s="278"/>
      <c r="AE3" s="278"/>
      <c r="AF3" s="278"/>
    </row>
    <row r="4">
      <c r="A4" s="285">
        <v>-0.0035558983136945482</v>
      </c>
      <c r="B4" s="286" t="s">
        <v>630</v>
      </c>
      <c r="C4" s="287">
        <v>15200.0</v>
      </c>
      <c r="D4" s="288">
        <v>0.0</v>
      </c>
      <c r="E4" s="289">
        <v>1201710.0</v>
      </c>
      <c r="F4" s="290">
        <v>-0.00201034706971004</v>
      </c>
      <c r="G4" s="290">
        <v>-3.1332315535908584</v>
      </c>
      <c r="H4" s="290">
        <v>-1.6</v>
      </c>
      <c r="I4" s="290">
        <v>-0.5</v>
      </c>
      <c r="J4" s="291">
        <v>0.0</v>
      </c>
      <c r="K4" s="290">
        <v>-3.446995352937725E-4</v>
      </c>
      <c r="L4" s="292">
        <v>-0.0020064699823730417</v>
      </c>
      <c r="M4" s="293" t="s">
        <v>631</v>
      </c>
      <c r="N4" s="294">
        <v>-2.6056040709747164</v>
      </c>
      <c r="O4" s="295" t="s">
        <v>306</v>
      </c>
      <c r="P4" s="295" t="s">
        <v>632</v>
      </c>
      <c r="Q4" s="296">
        <v>18265.992</v>
      </c>
      <c r="R4" s="297" t="s">
        <v>633</v>
      </c>
      <c r="S4" s="298" t="s">
        <v>634</v>
      </c>
      <c r="T4" s="298"/>
      <c r="U4" s="299">
        <v>1183.26</v>
      </c>
      <c r="V4" s="300">
        <v>12.845866504403089</v>
      </c>
      <c r="W4" s="300">
        <v>4139.374661005126</v>
      </c>
      <c r="X4" s="300">
        <v>14.081652432730401</v>
      </c>
      <c r="Y4" s="301">
        <v>-0.0011969323465364572</v>
      </c>
      <c r="Z4" s="302">
        <v>0.005271118045267883</v>
      </c>
      <c r="AA4">
        <v>-0.11406200543819145</v>
      </c>
      <c r="AB4" s="172">
        <v>51.0</v>
      </c>
      <c r="AC4" s="303">
        <v>15318.80531239247</v>
      </c>
    </row>
    <row r="5">
      <c r="A5" s="285">
        <v>-0.0048416103354898855</v>
      </c>
      <c r="B5" s="286" t="s">
        <v>635</v>
      </c>
      <c r="C5" s="287">
        <v>10100.0</v>
      </c>
      <c r="D5" s="288">
        <v>0.0</v>
      </c>
      <c r="E5" s="289">
        <v>210.0</v>
      </c>
      <c r="F5" s="290">
        <v>-0.0020046351673558877</v>
      </c>
      <c r="G5" s="290">
        <v>-6.7726489793538125</v>
      </c>
      <c r="H5" s="290">
        <v>-2.2</v>
      </c>
      <c r="I5" s="290">
        <v>-1.0</v>
      </c>
      <c r="J5" s="291">
        <v>-0.0146</v>
      </c>
      <c r="K5" s="290">
        <v>4.430887002564133E-5</v>
      </c>
      <c r="L5" s="292">
        <v>-0.002000726751813169</v>
      </c>
      <c r="M5" s="293" t="s">
        <v>636</v>
      </c>
      <c r="N5" s="294">
        <v>-4.581820285892289</v>
      </c>
      <c r="O5" s="295" t="s">
        <v>306</v>
      </c>
      <c r="P5" s="295" t="s">
        <v>637</v>
      </c>
      <c r="Q5" s="296">
        <v>2.121</v>
      </c>
      <c r="R5" s="297" t="s">
        <v>633</v>
      </c>
      <c r="S5" s="298" t="s">
        <v>634</v>
      </c>
      <c r="T5" s="298"/>
      <c r="U5" s="299">
        <v>-1145.04</v>
      </c>
      <c r="V5" s="300" t="s">
        <v>306</v>
      </c>
      <c r="W5" s="300">
        <v>4139.374661005126</v>
      </c>
      <c r="X5" s="300">
        <v>14.081652432730401</v>
      </c>
      <c r="Y5" s="301">
        <v>-1.8790822378533928E-7</v>
      </c>
      <c r="Z5" s="302">
        <v>0.009163396518053382</v>
      </c>
      <c r="AA5">
        <v>-0.5981954865743078</v>
      </c>
      <c r="AB5" s="172">
        <v>5.0</v>
      </c>
      <c r="AC5" s="303">
        <v>10152.219173636588</v>
      </c>
      <c r="AD5" s="304"/>
      <c r="AE5" s="304"/>
      <c r="AF5" s="304"/>
    </row>
    <row r="6">
      <c r="A6" s="285" t="e">
        <v>#N/A</v>
      </c>
      <c r="B6" s="286" t="s">
        <v>638</v>
      </c>
      <c r="C6" s="287">
        <v>12700.0</v>
      </c>
      <c r="D6" s="288">
        <v>0.03252032520325199</v>
      </c>
      <c r="E6" s="289">
        <v>3135000.9999999995</v>
      </c>
      <c r="F6" s="290">
        <v>0.03532457501394809</v>
      </c>
      <c r="G6" s="290">
        <v>6.483661722749351</v>
      </c>
      <c r="H6" s="290">
        <v>4.6</v>
      </c>
      <c r="I6" s="290">
        <v>1.0</v>
      </c>
      <c r="J6" s="291">
        <v>0.4111</v>
      </c>
      <c r="K6" s="290">
        <v>0.01579709612639668</v>
      </c>
      <c r="L6" s="292">
        <v>0.005174632336687572</v>
      </c>
      <c r="M6" s="293" t="s">
        <v>639</v>
      </c>
      <c r="N6" s="294">
        <v>9.968094775091878</v>
      </c>
      <c r="O6" s="295" t="s">
        <v>306</v>
      </c>
      <c r="P6" s="295" t="s">
        <v>640</v>
      </c>
      <c r="Q6" s="296">
        <v>39814.51269999999</v>
      </c>
      <c r="R6" s="297" t="s">
        <v>641</v>
      </c>
      <c r="S6" s="298" t="s">
        <v>642</v>
      </c>
      <c r="T6" s="298"/>
      <c r="U6" s="299">
        <v>108.65</v>
      </c>
      <c r="V6" s="300">
        <v>116.88909341923608</v>
      </c>
      <c r="W6" s="300">
        <v>2393.932165164847</v>
      </c>
      <c r="X6" s="300">
        <v>15.498907027838142</v>
      </c>
      <c r="Y6" s="301">
        <v>0.028450538290580685</v>
      </c>
      <c r="Z6" s="302">
        <v>0.365770767235482</v>
      </c>
      <c r="AA6">
        <v>-0.5137440224995269</v>
      </c>
      <c r="AB6" s="172">
        <v>64.0</v>
      </c>
      <c r="AC6" s="303">
        <v>13352.666106098779</v>
      </c>
      <c r="AD6" s="304"/>
      <c r="AE6" s="304"/>
      <c r="AF6" s="304"/>
    </row>
    <row r="7">
      <c r="A7" s="285">
        <v>0.012208702104310219</v>
      </c>
      <c r="B7" s="286" t="s">
        <v>643</v>
      </c>
      <c r="C7" s="287">
        <v>17100.0</v>
      </c>
      <c r="D7" s="288">
        <v>0.0</v>
      </c>
      <c r="E7" s="289">
        <v>1086201.0</v>
      </c>
      <c r="F7" s="290">
        <v>0.008231166235796755</v>
      </c>
      <c r="G7" s="290">
        <v>10.234578669914363</v>
      </c>
      <c r="H7" s="290">
        <v>5.4</v>
      </c>
      <c r="I7" s="290">
        <v>5.0</v>
      </c>
      <c r="J7" s="291">
        <v>-0.0311</v>
      </c>
      <c r="K7" s="290">
        <v>3.039839271219124E-4</v>
      </c>
      <c r="L7" s="292">
        <v>0.00823504861473705</v>
      </c>
      <c r="M7" s="293" t="s">
        <v>306</v>
      </c>
      <c r="N7" s="294">
        <v>14.143432739767979</v>
      </c>
      <c r="O7" s="295" t="s">
        <v>306</v>
      </c>
      <c r="P7" s="295" t="s">
        <v>640</v>
      </c>
      <c r="Q7" s="296">
        <v>18574.0371</v>
      </c>
      <c r="R7" s="297" t="s">
        <v>644</v>
      </c>
      <c r="S7" s="298" t="s">
        <v>645</v>
      </c>
      <c r="T7" s="298" t="s">
        <v>646</v>
      </c>
      <c r="U7" s="299">
        <v>451.2</v>
      </c>
      <c r="V7" s="300">
        <v>37.898936170212764</v>
      </c>
      <c r="W7" s="300">
        <v>3169.964778636018</v>
      </c>
      <c r="X7" s="300">
        <v>17.35913669889833</v>
      </c>
      <c r="Y7" s="301">
        <v>0.004158876788614226</v>
      </c>
      <c r="Z7" s="302">
        <v>0.1157734908681871</v>
      </c>
      <c r="AA7">
        <v>-0.39208916705881247</v>
      </c>
      <c r="AB7" s="172">
        <v>3.0</v>
      </c>
      <c r="AC7" s="303">
        <v>16344.573524799105</v>
      </c>
      <c r="AD7" s="304"/>
      <c r="AE7" s="304"/>
      <c r="AF7" s="304"/>
    </row>
    <row r="8">
      <c r="A8" s="285">
        <v>-0.004849425436370351</v>
      </c>
      <c r="B8" s="286" t="s">
        <v>647</v>
      </c>
      <c r="C8" s="287">
        <v>12300.0</v>
      </c>
      <c r="D8" s="288">
        <v>-0.008064516129032251</v>
      </c>
      <c r="E8" s="289">
        <v>6401.000000000001</v>
      </c>
      <c r="F8" s="290">
        <v>-0.001999300001371242</v>
      </c>
      <c r="G8" s="290">
        <v>-6.748384645472679</v>
      </c>
      <c r="H8" s="290">
        <v>-2.2</v>
      </c>
      <c r="I8" s="290">
        <v>-1.0</v>
      </c>
      <c r="J8" s="291">
        <v>-0.0238</v>
      </c>
      <c r="K8" s="290">
        <v>3.5801835719646933E-6</v>
      </c>
      <c r="L8" s="292">
        <v>-0.0019953951937598984</v>
      </c>
      <c r="M8" s="293" t="s">
        <v>636</v>
      </c>
      <c r="N8" s="294">
        <v>-4.970466524264875</v>
      </c>
      <c r="O8" s="295" t="s">
        <v>306</v>
      </c>
      <c r="P8" s="295" t="s">
        <v>637</v>
      </c>
      <c r="Q8" s="296">
        <v>78.73230000000001</v>
      </c>
      <c r="R8" s="297" t="s">
        <v>641</v>
      </c>
      <c r="S8" s="298" t="s">
        <v>648</v>
      </c>
      <c r="T8" s="298"/>
      <c r="U8" s="299">
        <v>1738.34</v>
      </c>
      <c r="V8" s="300">
        <v>7.075715912882405</v>
      </c>
      <c r="W8" s="300">
        <v>4419.748482387285</v>
      </c>
      <c r="X8" s="300">
        <v>19.76737496710809</v>
      </c>
      <c r="Y8" s="301">
        <v>-6.990400371044209E-6</v>
      </c>
      <c r="Z8" s="302">
        <v>0.009916582660966932</v>
      </c>
      <c r="AA8">
        <v>0.5821588613414257</v>
      </c>
      <c r="AB8" s="172">
        <v>22.0</v>
      </c>
      <c r="AC8" s="303">
        <v>12866.143776280416</v>
      </c>
      <c r="AD8" s="304"/>
      <c r="AE8" s="304"/>
      <c r="AF8" s="304"/>
    </row>
    <row r="9">
      <c r="A9" s="285">
        <v>0.004050330357712134</v>
      </c>
      <c r="B9" s="286" t="s">
        <v>649</v>
      </c>
      <c r="C9" s="287">
        <v>45500.0</v>
      </c>
      <c r="D9" s="288">
        <v>0.0</v>
      </c>
      <c r="E9" s="289">
        <v>14200.999999999998</v>
      </c>
      <c r="F9" s="290">
        <v>0.004340117618018423</v>
      </c>
      <c r="G9" s="290">
        <v>1.8111225537744196</v>
      </c>
      <c r="H9" s="290">
        <v>-0.3</v>
      </c>
      <c r="I9" s="290">
        <v>1.0</v>
      </c>
      <c r="J9" s="291">
        <v>0.0532</v>
      </c>
      <c r="K9" s="290">
        <v>0.002423132866448582</v>
      </c>
      <c r="L9" s="292">
        <v>-0.0025782793341342257</v>
      </c>
      <c r="M9" s="293" t="s">
        <v>306</v>
      </c>
      <c r="N9" s="294">
        <v>2.708965562933342</v>
      </c>
      <c r="O9" s="295" t="s">
        <v>306</v>
      </c>
      <c r="P9" s="295" t="s">
        <v>650</v>
      </c>
      <c r="Q9" s="296">
        <v>646.1454999999999</v>
      </c>
      <c r="R9" s="297" t="s">
        <v>641</v>
      </c>
      <c r="S9" s="298" t="s">
        <v>651</v>
      </c>
      <c r="T9" s="298" t="s">
        <v>652</v>
      </c>
      <c r="U9" s="299">
        <v>7953.47</v>
      </c>
      <c r="V9" s="300">
        <v>5.720773448570246</v>
      </c>
      <c r="W9" s="300">
        <v>1747.6389274377245</v>
      </c>
      <c r="X9" s="300">
        <v>8.327206461722362</v>
      </c>
      <c r="Y9" s="301">
        <v>4.982889802690398E-5</v>
      </c>
      <c r="Z9" s="302">
        <v>0.011756142903521548</v>
      </c>
      <c r="AA9">
        <v>0.1971815214925139</v>
      </c>
      <c r="AB9" s="172">
        <v>46.0</v>
      </c>
      <c r="AC9" s="303">
        <v>45797.60142398019</v>
      </c>
      <c r="AD9" s="304"/>
      <c r="AE9" s="304"/>
      <c r="AF9" s="304"/>
    </row>
    <row r="10">
      <c r="A10" s="285">
        <v>-0.009656710158302056</v>
      </c>
      <c r="B10" s="286" t="s">
        <v>653</v>
      </c>
      <c r="C10" s="287">
        <v>20800.0</v>
      </c>
      <c r="D10" s="288">
        <v>-0.09565217391304348</v>
      </c>
      <c r="E10" s="289">
        <v>3001.0000000000005</v>
      </c>
      <c r="F10" s="290">
        <v>-0.001921656736446774</v>
      </c>
      <c r="G10" s="290">
        <v>-11.412193596719195</v>
      </c>
      <c r="H10" s="290">
        <v>-2.8</v>
      </c>
      <c r="I10" s="290">
        <v>-6.5</v>
      </c>
      <c r="J10" s="291">
        <v>-0.0336</v>
      </c>
      <c r="K10" s="290">
        <v>-8.744769125523185E-4</v>
      </c>
      <c r="L10" s="292">
        <v>-0.0019177641930339603</v>
      </c>
      <c r="M10" s="293" t="s">
        <v>654</v>
      </c>
      <c r="N10" s="294">
        <v>-14.004948785087482</v>
      </c>
      <c r="O10" s="295" t="s">
        <v>306</v>
      </c>
      <c r="P10" s="295" t="s">
        <v>637</v>
      </c>
      <c r="Q10" s="296">
        <v>62.42080000000001</v>
      </c>
      <c r="R10" s="297" t="s">
        <v>641</v>
      </c>
      <c r="S10" s="298" t="s">
        <v>645</v>
      </c>
      <c r="T10" s="298"/>
      <c r="U10" s="299">
        <v>1230.0</v>
      </c>
      <c r="V10" s="300">
        <v>16.910569105691057</v>
      </c>
      <c r="W10" s="300">
        <v>3169.964778636018</v>
      </c>
      <c r="X10" s="300">
        <v>17.35913669889833</v>
      </c>
      <c r="Y10" s="301">
        <v>-1.1103298282423192E-5</v>
      </c>
      <c r="Z10" s="302">
        <v>0.02689394988270059</v>
      </c>
      <c r="AA10">
        <v>-0.3375615866604984</v>
      </c>
      <c r="AB10" s="172">
        <v>78.0</v>
      </c>
      <c r="AC10" s="303">
        <v>22599.126152966848</v>
      </c>
      <c r="AD10" s="304"/>
      <c r="AE10" s="304"/>
      <c r="AF10" s="304"/>
    </row>
    <row r="11">
      <c r="A11" s="285">
        <v>0.005810701046928493</v>
      </c>
      <c r="B11" s="286" t="s">
        <v>655</v>
      </c>
      <c r="C11" s="287">
        <v>43500.0</v>
      </c>
      <c r="D11" s="288">
        <v>-0.011363636363636354</v>
      </c>
      <c r="E11" s="289">
        <v>77310.0</v>
      </c>
      <c r="F11" s="290">
        <v>0.005351654179316709</v>
      </c>
      <c r="G11" s="290">
        <v>1.5354253564894829</v>
      </c>
      <c r="H11" s="290">
        <v>-0.3579710145</v>
      </c>
      <c r="I11" s="290">
        <v>0.7101449275</v>
      </c>
      <c r="J11" s="291">
        <v>0.0851</v>
      </c>
      <c r="K11" s="290">
        <v>0.005865203602481303</v>
      </c>
      <c r="L11" s="292">
        <v>-0.03004951478802415</v>
      </c>
      <c r="M11" s="293" t="s">
        <v>306</v>
      </c>
      <c r="N11" s="294">
        <v>-0.45582590247344956</v>
      </c>
      <c r="O11" s="295" t="s">
        <v>306</v>
      </c>
      <c r="P11" s="295" t="s">
        <v>640</v>
      </c>
      <c r="Q11" s="296">
        <v>3362.985</v>
      </c>
      <c r="R11" s="297" t="s">
        <v>633</v>
      </c>
      <c r="S11" s="298" t="s">
        <v>645</v>
      </c>
      <c r="T11" s="298" t="s">
        <v>656</v>
      </c>
      <c r="U11" s="299">
        <v>630.45</v>
      </c>
      <c r="V11" s="300">
        <v>68.99833452295978</v>
      </c>
      <c r="W11" s="300">
        <v>3169.964778636018</v>
      </c>
      <c r="X11" s="300">
        <v>17.35913669889833</v>
      </c>
      <c r="Y11" s="301">
        <v>3.818647990759867E-4</v>
      </c>
      <c r="Z11" s="302">
        <v>-0.002374946718937275</v>
      </c>
      <c r="AA11">
        <v>-0.40341958135599887</v>
      </c>
      <c r="AB11" s="172">
        <v>65.0</v>
      </c>
      <c r="AC11" s="303">
        <v>41774.093392118935</v>
      </c>
      <c r="AD11" s="304"/>
      <c r="AE11" s="304"/>
      <c r="AF11" s="304"/>
    </row>
    <row r="12">
      <c r="A12" s="285">
        <v>-0.003962587882459178</v>
      </c>
      <c r="B12" s="286" t="s">
        <v>657</v>
      </c>
      <c r="C12" s="287">
        <v>29400.0</v>
      </c>
      <c r="D12" s="288">
        <v>0.0</v>
      </c>
      <c r="E12" s="289">
        <v>1.0</v>
      </c>
      <c r="F12" s="290">
        <v>-0.0020197974014098457</v>
      </c>
      <c r="G12" s="290">
        <v>-4.717454898280514</v>
      </c>
      <c r="H12" s="290">
        <v>-2.06</v>
      </c>
      <c r="I12" s="290">
        <v>-0.1</v>
      </c>
      <c r="J12" s="291">
        <v>0.0</v>
      </c>
      <c r="K12" s="290">
        <v>-3.9379114404206934E-4</v>
      </c>
      <c r="L12" s="292">
        <v>-0.0020158955679731704</v>
      </c>
      <c r="M12" s="293" t="s">
        <v>631</v>
      </c>
      <c r="N12" s="294">
        <v>-2.1398965188753474</v>
      </c>
      <c r="O12" s="295" t="s">
        <v>306</v>
      </c>
      <c r="P12" s="295" t="s">
        <v>658</v>
      </c>
      <c r="Q12" s="296">
        <v>0.0294</v>
      </c>
      <c r="R12" s="297" t="s">
        <v>633</v>
      </c>
      <c r="S12" s="298" t="s">
        <v>659</v>
      </c>
      <c r="T12" s="298"/>
      <c r="U12" s="299">
        <v>1260.39</v>
      </c>
      <c r="V12" s="300">
        <v>23.326113345869135</v>
      </c>
      <c r="W12" s="300">
        <v>3187.628303684656</v>
      </c>
      <c r="X12" s="300">
        <v>9.918970818477597</v>
      </c>
      <c r="Y12" s="301">
        <v>-2.1472489279776815E-9</v>
      </c>
      <c r="Z12" s="302">
        <v>0.004822212812139098</v>
      </c>
      <c r="AA12">
        <v>-0.1994419341108139</v>
      </c>
      <c r="AB12" s="172">
        <v>32.0</v>
      </c>
      <c r="AC12" s="303">
        <v>29506.854473771666</v>
      </c>
      <c r="AD12" s="304"/>
      <c r="AE12" s="304"/>
      <c r="AF12" s="304"/>
    </row>
    <row r="13">
      <c r="A13" s="285">
        <v>0.009849665385274136</v>
      </c>
      <c r="B13" s="286" t="s">
        <v>660</v>
      </c>
      <c r="C13" s="287" t="e">
        <v>#N/A</v>
      </c>
      <c r="D13" s="288">
        <v>0.0</v>
      </c>
      <c r="E13" s="289" t="e">
        <v>#N/A</v>
      </c>
      <c r="F13" s="290" t="e">
        <v>#N/A</v>
      </c>
      <c r="G13" s="290" t="e">
        <v>#N/A</v>
      </c>
      <c r="H13" s="290" t="e">
        <v>#N/A</v>
      </c>
      <c r="I13" s="290" t="e">
        <v>#N/A</v>
      </c>
      <c r="J13" s="291" t="e">
        <v>#N/A</v>
      </c>
      <c r="K13" s="290" t="e">
        <v>#N/A</v>
      </c>
      <c r="L13" s="292">
        <v>-0.0021362095023812738</v>
      </c>
      <c r="M13" s="293" t="e">
        <v>#N/A</v>
      </c>
      <c r="N13" s="294">
        <v>6.143881096519479</v>
      </c>
      <c r="O13" s="295" t="s">
        <v>306</v>
      </c>
      <c r="P13" s="295" t="s">
        <v>640</v>
      </c>
      <c r="Q13" s="296" t="e">
        <v>#N/A</v>
      </c>
      <c r="R13" s="297" t="s">
        <v>644</v>
      </c>
      <c r="S13" s="298" t="s">
        <v>661</v>
      </c>
      <c r="T13" s="298"/>
      <c r="U13" s="299">
        <v>3553.92</v>
      </c>
      <c r="V13" s="300">
        <v>12.42290203493607</v>
      </c>
      <c r="W13" s="300">
        <v>2915.235656719304</v>
      </c>
      <c r="X13" s="300">
        <v>16.748800755369235</v>
      </c>
      <c r="Y13" s="301">
        <v>0.07868945184676583</v>
      </c>
      <c r="Z13" s="302">
        <v>0.06962235601895486</v>
      </c>
      <c r="AA13">
        <v>0.06481217129759753</v>
      </c>
      <c r="AB13" s="172">
        <v>51.0</v>
      </c>
      <c r="AC13" s="303">
        <v>42359.043053417634</v>
      </c>
      <c r="AD13" s="304"/>
      <c r="AE13" s="304"/>
      <c r="AF13" s="304"/>
    </row>
    <row r="14">
      <c r="A14" s="285">
        <v>-0.0017963490569955515</v>
      </c>
      <c r="B14" s="286" t="s">
        <v>662</v>
      </c>
      <c r="C14" s="287">
        <v>11750.0</v>
      </c>
      <c r="D14" s="288">
        <v>0.0</v>
      </c>
      <c r="E14" s="289">
        <v>8510.0</v>
      </c>
      <c r="F14" s="290">
        <v>-0.001110845603106848</v>
      </c>
      <c r="G14" s="290">
        <v>-1.5126781373454028</v>
      </c>
      <c r="H14" s="290">
        <v>-1.0</v>
      </c>
      <c r="I14" s="290">
        <v>0.0</v>
      </c>
      <c r="J14" s="291">
        <v>0.0085</v>
      </c>
      <c r="K14" s="290">
        <v>-1.8729206164719276E-4</v>
      </c>
      <c r="L14" s="292">
        <v>-0.0011069669264729366</v>
      </c>
      <c r="M14" s="293" t="s">
        <v>631</v>
      </c>
      <c r="N14" s="294">
        <v>-0.6349913438828415</v>
      </c>
      <c r="O14" s="295" t="s">
        <v>306</v>
      </c>
      <c r="P14" s="295" t="s">
        <v>632</v>
      </c>
      <c r="Q14" s="296">
        <v>99.9925</v>
      </c>
      <c r="R14" s="297" t="s">
        <v>633</v>
      </c>
      <c r="S14" s="298" t="s">
        <v>659</v>
      </c>
      <c r="T14" s="298"/>
      <c r="U14" s="299">
        <v>572.26</v>
      </c>
      <c r="V14" s="300">
        <v>20.532625030580505</v>
      </c>
      <c r="W14" s="300">
        <v>3187.628303684656</v>
      </c>
      <c r="X14" s="300">
        <v>9.918970818477597</v>
      </c>
      <c r="Y14" s="301">
        <v>-3.311660719655569E-6</v>
      </c>
      <c r="Z14" s="302">
        <v>8.456695797110359E-4</v>
      </c>
      <c r="AA14">
        <v>0.026094307730400113</v>
      </c>
      <c r="AB14" s="172">
        <v>51.0</v>
      </c>
      <c r="AC14" s="303">
        <v>11822.756286140286</v>
      </c>
      <c r="AD14" s="304"/>
      <c r="AE14" s="304"/>
      <c r="AF14" s="304"/>
    </row>
    <row r="15">
      <c r="A15" s="285">
        <v>-0.0016185331263019226</v>
      </c>
      <c r="B15" s="286" t="s">
        <v>663</v>
      </c>
      <c r="C15" s="287">
        <v>3200.0</v>
      </c>
      <c r="D15" s="288">
        <v>0.0</v>
      </c>
      <c r="E15" s="289">
        <v>431501.00000000006</v>
      </c>
      <c r="F15" s="290">
        <v>-0.0020177851275665144</v>
      </c>
      <c r="G15" s="290">
        <v>-0.5270667933143084</v>
      </c>
      <c r="H15" s="290">
        <v>-0.5</v>
      </c>
      <c r="I15" s="290">
        <v>0.0</v>
      </c>
      <c r="J15" s="291">
        <v>0.0323</v>
      </c>
      <c r="K15" s="290">
        <v>3.843082747383435E-5</v>
      </c>
      <c r="L15" s="292">
        <v>-0.0020138831845046153</v>
      </c>
      <c r="M15" s="293" t="s">
        <v>631</v>
      </c>
      <c r="N15" s="294">
        <v>-0.6900878426045588</v>
      </c>
      <c r="O15" s="295" t="s">
        <v>306</v>
      </c>
      <c r="P15" s="295" t="s">
        <v>650</v>
      </c>
      <c r="Q15" s="296">
        <v>1380.8032000000003</v>
      </c>
      <c r="R15" s="297" t="s">
        <v>644</v>
      </c>
      <c r="S15" s="298" t="s">
        <v>664</v>
      </c>
      <c r="T15" s="298"/>
      <c r="U15" s="299">
        <v>-1080.16</v>
      </c>
      <c r="V15" s="300" t="s">
        <v>306</v>
      </c>
      <c r="W15" s="300">
        <v>1378.3187956356803</v>
      </c>
      <c r="X15" s="300">
        <v>13.028471494035479</v>
      </c>
      <c r="Y15" s="301">
        <v>-4.085505027118832E-5</v>
      </c>
      <c r="Z15" s="302">
        <v>0.001372542481266517</v>
      </c>
      <c r="AA15">
        <v>-0.5890562400577051</v>
      </c>
      <c r="AB15" s="172">
        <v>11.0</v>
      </c>
      <c r="AC15" s="303">
        <v>3237.810299961174</v>
      </c>
      <c r="AD15" s="304"/>
      <c r="AE15" s="304"/>
      <c r="AF15" s="304"/>
    </row>
    <row r="16">
      <c r="A16" s="285">
        <v>-0.0038863869299830614</v>
      </c>
      <c r="B16" s="286" t="s">
        <v>665</v>
      </c>
      <c r="C16" s="287">
        <v>67300.0</v>
      </c>
      <c r="D16" s="288">
        <v>-0.002962962962963056</v>
      </c>
      <c r="E16" s="289">
        <v>80301.0</v>
      </c>
      <c r="F16" s="290">
        <v>-0.001998705468263278</v>
      </c>
      <c r="G16" s="290">
        <v>-4.271728863223591</v>
      </c>
      <c r="H16" s="290">
        <v>-1.62307692308</v>
      </c>
      <c r="I16" s="290">
        <v>-0.6153846154</v>
      </c>
      <c r="J16" s="291">
        <v>-0.0303</v>
      </c>
      <c r="K16" s="290">
        <v>-2.4221137837642865E-4</v>
      </c>
      <c r="L16" s="292">
        <v>-0.0019948339510388094</v>
      </c>
      <c r="M16" s="293" t="s">
        <v>631</v>
      </c>
      <c r="N16" s="294">
        <v>-3.015752560941776</v>
      </c>
      <c r="O16" s="295" t="s">
        <v>306</v>
      </c>
      <c r="P16" s="295" t="s">
        <v>637</v>
      </c>
      <c r="Q16" s="296">
        <v>5404.2573</v>
      </c>
      <c r="R16" s="297" t="s">
        <v>641</v>
      </c>
      <c r="S16" s="298" t="s">
        <v>666</v>
      </c>
      <c r="T16" s="298"/>
      <c r="U16" s="299">
        <v>789.32</v>
      </c>
      <c r="V16" s="300">
        <v>85.26326458217198</v>
      </c>
      <c r="W16" s="300">
        <v>1979.6298556175075</v>
      </c>
      <c r="X16" s="300">
        <v>16.817246068236063</v>
      </c>
      <c r="Y16" s="301">
        <v>-3.8615567947307243E-4</v>
      </c>
      <c r="Z16" s="302">
        <v>0.006027058665082649</v>
      </c>
      <c r="AA16">
        <v>-0.2514767607078072</v>
      </c>
      <c r="AB16" s="172">
        <v>51.0</v>
      </c>
      <c r="AC16" s="303">
        <v>68493.70099243696</v>
      </c>
      <c r="AD16" s="304"/>
      <c r="AE16" s="304"/>
      <c r="AF16" s="304"/>
    </row>
    <row r="17">
      <c r="A17" s="285">
        <v>-0.004793239131557839</v>
      </c>
      <c r="B17" s="286" t="s">
        <v>667</v>
      </c>
      <c r="C17" s="287">
        <v>46600.0</v>
      </c>
      <c r="D17" s="288">
        <v>0.0</v>
      </c>
      <c r="E17" s="289">
        <v>26910.0</v>
      </c>
      <c r="F17" s="290">
        <v>-0.0019698506136503185</v>
      </c>
      <c r="G17" s="290">
        <v>-6.751292485747764</v>
      </c>
      <c r="H17" s="290">
        <v>-2.2</v>
      </c>
      <c r="I17" s="290">
        <v>-1.0</v>
      </c>
      <c r="J17" s="291">
        <v>-0.0634</v>
      </c>
      <c r="K17" s="290">
        <v>5.076154066313392E-5</v>
      </c>
      <c r="L17" s="292">
        <v>-0.001965959010790032</v>
      </c>
      <c r="M17" s="293" t="s">
        <v>636</v>
      </c>
      <c r="N17" s="294">
        <v>-4.809354639436262</v>
      </c>
      <c r="O17" s="295" t="s">
        <v>306</v>
      </c>
      <c r="P17" s="295" t="s">
        <v>637</v>
      </c>
      <c r="Q17" s="296">
        <v>1254.006</v>
      </c>
      <c r="R17" s="297" t="s">
        <v>641</v>
      </c>
      <c r="S17" s="298" t="s">
        <v>668</v>
      </c>
      <c r="T17" s="298"/>
      <c r="U17" s="299">
        <v>2195.4</v>
      </c>
      <c r="V17" s="300">
        <v>21.226200236858887</v>
      </c>
      <c r="W17" s="300">
        <v>2594.6693386284364</v>
      </c>
      <c r="X17" s="300">
        <v>20.767722146730023</v>
      </c>
      <c r="Y17" s="301">
        <v>-1.0997709808527164E-4</v>
      </c>
      <c r="Z17" s="302">
        <v>0.009461144174370707</v>
      </c>
      <c r="AA17">
        <v>0.1196708530345223</v>
      </c>
      <c r="AB17" s="172">
        <v>22.0</v>
      </c>
      <c r="AC17" s="303">
        <v>48141.53231014355</v>
      </c>
      <c r="AD17" s="304"/>
      <c r="AE17" s="304"/>
      <c r="AF17" s="304"/>
    </row>
    <row r="18">
      <c r="A18" s="285">
        <v>0.007126766918783065</v>
      </c>
      <c r="B18" s="286" t="s">
        <v>669</v>
      </c>
      <c r="C18" s="287">
        <v>23050.0</v>
      </c>
      <c r="D18" s="288">
        <v>0.0</v>
      </c>
      <c r="E18" s="289">
        <v>381310.0</v>
      </c>
      <c r="F18" s="290">
        <v>0.007228969483905219</v>
      </c>
      <c r="G18" s="290">
        <v>2.1096491316027963</v>
      </c>
      <c r="H18" s="290">
        <v>0.5615384615199999</v>
      </c>
      <c r="I18" s="290">
        <v>0.6538461538</v>
      </c>
      <c r="J18" s="291">
        <v>0.1124</v>
      </c>
      <c r="K18" s="290">
        <v>0.004533613355132516</v>
      </c>
      <c r="L18" s="292">
        <v>-0.014521063245078625</v>
      </c>
      <c r="M18" s="293" t="s">
        <v>670</v>
      </c>
      <c r="N18" s="294">
        <v>3.550140312850451</v>
      </c>
      <c r="O18" s="295" t="s">
        <v>306</v>
      </c>
      <c r="P18" s="295" t="s">
        <v>650</v>
      </c>
      <c r="Q18" s="296">
        <v>8789.1955</v>
      </c>
      <c r="R18" s="297" t="s">
        <v>633</v>
      </c>
      <c r="S18" s="298" t="s">
        <v>671</v>
      </c>
      <c r="T18" s="298"/>
      <c r="U18" s="299">
        <v>961.9</v>
      </c>
      <c r="V18" s="300">
        <v>23.962989915791663</v>
      </c>
      <c r="W18" s="300">
        <v>2688.409640296541</v>
      </c>
      <c r="X18" s="300">
        <v>10.789483831263633</v>
      </c>
      <c r="Y18" s="301">
        <v>0.0011955160668013923</v>
      </c>
      <c r="Z18" s="302">
        <v>0.02605925003587021</v>
      </c>
      <c r="AA18">
        <v>-0.21795930450768985</v>
      </c>
      <c r="AB18" s="172">
        <v>51.0</v>
      </c>
      <c r="AC18" s="303">
        <v>22940.878810812155</v>
      </c>
      <c r="AD18" s="304"/>
      <c r="AE18" s="304"/>
      <c r="AF18" s="304"/>
    </row>
    <row r="19">
      <c r="A19" s="285">
        <v>0.010935243811224904</v>
      </c>
      <c r="B19" s="286" t="s">
        <v>672</v>
      </c>
      <c r="C19" s="287">
        <v>13000.0</v>
      </c>
      <c r="D19" s="288">
        <v>0.0</v>
      </c>
      <c r="E19" s="289">
        <v>1.0</v>
      </c>
      <c r="F19" s="290">
        <v>0.013213660389630321</v>
      </c>
      <c r="G19" s="290">
        <v>3.5935950568043746</v>
      </c>
      <c r="H19" s="290">
        <v>-0.3</v>
      </c>
      <c r="I19" s="290">
        <v>1.0</v>
      </c>
      <c r="J19" s="291">
        <v>0.0</v>
      </c>
      <c r="K19" s="290">
        <v>0.005181193855738071</v>
      </c>
      <c r="L19" s="292">
        <v>-0.011744509984422091</v>
      </c>
      <c r="M19" s="293" t="s">
        <v>306</v>
      </c>
      <c r="N19" s="294">
        <v>3.1153776670759603</v>
      </c>
      <c r="O19" s="295" t="s">
        <v>306</v>
      </c>
      <c r="P19" s="295" t="s">
        <v>650</v>
      </c>
      <c r="Q19" s="296">
        <v>0.013</v>
      </c>
      <c r="R19" s="297" t="s">
        <v>641</v>
      </c>
      <c r="S19" s="298" t="s">
        <v>634</v>
      </c>
      <c r="T19" s="298"/>
      <c r="U19" s="299">
        <v>519.71</v>
      </c>
      <c r="V19" s="300">
        <v>25.013950087548825</v>
      </c>
      <c r="W19" s="300">
        <v>4139.374661005126</v>
      </c>
      <c r="X19" s="300">
        <v>14.081652432730401</v>
      </c>
      <c r="Y19" s="301">
        <v>2.68510241144846E-9</v>
      </c>
      <c r="Z19" s="302">
        <v>0.03976139508998086</v>
      </c>
      <c r="AA19">
        <v>-0.5621116522088072</v>
      </c>
      <c r="AB19" s="172">
        <v>21.0</v>
      </c>
      <c r="AC19" s="303">
        <v>13416.530807491654</v>
      </c>
      <c r="AD19" s="304"/>
      <c r="AE19" s="304"/>
      <c r="AF19" s="304"/>
    </row>
    <row r="20">
      <c r="A20" s="285">
        <v>-0.0034318400294883803</v>
      </c>
      <c r="B20" s="286" t="s">
        <v>673</v>
      </c>
      <c r="C20" s="287">
        <v>7600.0</v>
      </c>
      <c r="D20" s="288">
        <v>0.0</v>
      </c>
      <c r="E20" s="289">
        <v>2101.0</v>
      </c>
      <c r="F20" s="290">
        <v>-0.002005348694694802</v>
      </c>
      <c r="G20" s="290">
        <v>-3.9333544997373724</v>
      </c>
      <c r="H20" s="290">
        <v>-1.56666666666</v>
      </c>
      <c r="I20" s="290">
        <v>-0.3333333333</v>
      </c>
      <c r="J20" s="291">
        <v>-0.0132</v>
      </c>
      <c r="K20" s="290">
        <v>1.387819823023808E-4</v>
      </c>
      <c r="L20" s="292">
        <v>-0.004817179457155485</v>
      </c>
      <c r="M20" s="293" t="s">
        <v>631</v>
      </c>
      <c r="N20" s="294">
        <v>-2.431155619821728</v>
      </c>
      <c r="O20" s="295" t="s">
        <v>306</v>
      </c>
      <c r="P20" s="295" t="s">
        <v>632</v>
      </c>
      <c r="Q20" s="296">
        <v>15.9676</v>
      </c>
      <c r="R20" s="297" t="s">
        <v>641</v>
      </c>
      <c r="S20" s="298" t="s">
        <v>634</v>
      </c>
      <c r="T20" s="298"/>
      <c r="U20" s="299">
        <v>1481.48</v>
      </c>
      <c r="V20" s="300">
        <v>5.13000513000513</v>
      </c>
      <c r="W20" s="300">
        <v>4139.374661005126</v>
      </c>
      <c r="X20" s="300">
        <v>14.081652432730401</v>
      </c>
      <c r="Y20" s="301">
        <v>-1.000632932043244E-6</v>
      </c>
      <c r="Z20" s="302">
        <v>0.0048657627765095884</v>
      </c>
      <c r="AA20">
        <v>0.007426308081379007</v>
      </c>
      <c r="AB20" s="172">
        <v>51.0</v>
      </c>
      <c r="AC20" s="303">
        <v>7618.378593971878</v>
      </c>
      <c r="AD20" s="305"/>
      <c r="AE20" s="304"/>
      <c r="AF20" s="304"/>
    </row>
    <row r="21">
      <c r="A21" s="285">
        <v>-0.00522944774307517</v>
      </c>
      <c r="B21" s="286" t="s">
        <v>674</v>
      </c>
      <c r="C21" s="287">
        <v>47900.0</v>
      </c>
      <c r="D21" s="288">
        <v>0.0</v>
      </c>
      <c r="E21" s="289">
        <v>521510.0</v>
      </c>
      <c r="F21" s="290">
        <v>-0.0020046596915976513</v>
      </c>
      <c r="G21" s="290">
        <v>-6.747787740633793</v>
      </c>
      <c r="H21" s="290">
        <v>-2.2</v>
      </c>
      <c r="I21" s="290">
        <v>-1.0</v>
      </c>
      <c r="J21" s="291">
        <v>-0.0103</v>
      </c>
      <c r="K21" s="290">
        <v>-7.446354824796292E-4</v>
      </c>
      <c r="L21" s="292">
        <v>-0.00203853758036419</v>
      </c>
      <c r="M21" s="293" t="s">
        <v>654</v>
      </c>
      <c r="N21" s="294">
        <v>-4.39650529954249</v>
      </c>
      <c r="O21" s="295" t="s">
        <v>306</v>
      </c>
      <c r="P21" s="295" t="s">
        <v>637</v>
      </c>
      <c r="Q21" s="296">
        <v>24980.329</v>
      </c>
      <c r="R21" s="297" t="s">
        <v>633</v>
      </c>
      <c r="S21" s="298" t="s">
        <v>675</v>
      </c>
      <c r="T21" s="298"/>
      <c r="U21" s="299">
        <v>5374.56</v>
      </c>
      <c r="V21" s="300">
        <v>8.912357476705068</v>
      </c>
      <c r="W21" s="300">
        <v>2535.477406310261</v>
      </c>
      <c r="X21" s="300">
        <v>20.629181401078693</v>
      </c>
      <c r="Y21" s="301">
        <v>-0.0024145506335602734</v>
      </c>
      <c r="Z21" s="302">
        <v>0.00894485410984388</v>
      </c>
      <c r="AA21">
        <v>0.11992378436157991</v>
      </c>
      <c r="AB21" s="172">
        <v>51.0</v>
      </c>
      <c r="AC21" s="303">
        <v>48541.52870604809</v>
      </c>
      <c r="AD21" s="304"/>
      <c r="AE21" s="304"/>
      <c r="AF21" s="304"/>
    </row>
    <row r="22">
      <c r="A22" s="285">
        <v>-0.005062596763774587</v>
      </c>
      <c r="B22" s="286" t="s">
        <v>676</v>
      </c>
      <c r="C22" s="287">
        <v>27900.0</v>
      </c>
      <c r="D22" s="288">
        <v>0.0</v>
      </c>
      <c r="E22" s="289">
        <v>18510.0</v>
      </c>
      <c r="F22" s="290">
        <v>-0.0019204393043938514</v>
      </c>
      <c r="G22" s="290">
        <v>-6.574399937829741</v>
      </c>
      <c r="H22" s="290">
        <v>-2.0111111112</v>
      </c>
      <c r="I22" s="290">
        <v>-2.555555556</v>
      </c>
      <c r="J22" s="291">
        <v>-0.0323</v>
      </c>
      <c r="K22" s="290">
        <v>5.192487501506208E-4</v>
      </c>
      <c r="L22" s="292">
        <v>-0.02154414746933404</v>
      </c>
      <c r="M22" s="293" t="s">
        <v>636</v>
      </c>
      <c r="N22" s="294">
        <v>-6.672731012213802</v>
      </c>
      <c r="O22" s="295" t="s">
        <v>306</v>
      </c>
      <c r="P22" s="295" t="s">
        <v>637</v>
      </c>
      <c r="Q22" s="296">
        <v>516.429</v>
      </c>
      <c r="R22" s="297" t="s">
        <v>633</v>
      </c>
      <c r="S22" s="298" t="s">
        <v>634</v>
      </c>
      <c r="T22" s="298"/>
      <c r="U22" s="299">
        <v>1360.05</v>
      </c>
      <c r="V22" s="300">
        <v>20.513951692952464</v>
      </c>
      <c r="W22" s="300">
        <v>4139.374661005126</v>
      </c>
      <c r="X22" s="300">
        <v>14.081652432730401</v>
      </c>
      <c r="Y22" s="301">
        <v>-4.754284159764777E-5</v>
      </c>
      <c r="Z22" s="302">
        <v>0.012821519437378855</v>
      </c>
      <c r="AA22">
        <v>-0.3452598988723783</v>
      </c>
      <c r="AB22" s="172">
        <v>51.0</v>
      </c>
      <c r="AC22" s="303">
        <v>29552.70241291088</v>
      </c>
      <c r="AD22" s="304"/>
      <c r="AE22" s="304"/>
      <c r="AF22" s="304"/>
    </row>
    <row r="23">
      <c r="A23" s="285">
        <v>0.015028073475251967</v>
      </c>
      <c r="B23" s="286" t="s">
        <v>677</v>
      </c>
      <c r="C23" s="287">
        <v>13600.0</v>
      </c>
      <c r="D23" s="288">
        <v>0.0</v>
      </c>
      <c r="E23" s="289">
        <v>2208510.0</v>
      </c>
      <c r="F23" s="290">
        <v>0.016080320603972693</v>
      </c>
      <c r="G23" s="290">
        <v>5.847851963136105</v>
      </c>
      <c r="H23" s="290">
        <v>1.6</v>
      </c>
      <c r="I23" s="290">
        <v>1.0</v>
      </c>
      <c r="J23" s="291">
        <v>0.179</v>
      </c>
      <c r="K23" s="290">
        <v>0.007567946377299977</v>
      </c>
      <c r="L23" s="292">
        <v>-4.1521915951393124E-4</v>
      </c>
      <c r="M23" s="293" t="s">
        <v>678</v>
      </c>
      <c r="N23" s="294">
        <v>6.23425268010277</v>
      </c>
      <c r="O23" s="295" t="s">
        <v>306</v>
      </c>
      <c r="P23" s="295" t="s">
        <v>640</v>
      </c>
      <c r="Q23" s="296">
        <v>30035.736</v>
      </c>
      <c r="R23" s="297" t="s">
        <v>633</v>
      </c>
      <c r="S23" s="298" t="s">
        <v>642</v>
      </c>
      <c r="T23" s="298"/>
      <c r="U23" s="299">
        <v>458.29</v>
      </c>
      <c r="V23" s="300">
        <v>29.675532959479803</v>
      </c>
      <c r="W23" s="300">
        <v>2393.932165164847</v>
      </c>
      <c r="X23" s="300">
        <v>15.498907027838142</v>
      </c>
      <c r="Y23" s="301">
        <v>0.008541987938655932</v>
      </c>
      <c r="Z23" s="302">
        <v>0.10233534523922329</v>
      </c>
      <c r="AA23">
        <v>-0.47440959899109614</v>
      </c>
      <c r="AB23" s="172">
        <v>51.0</v>
      </c>
      <c r="AC23" s="303">
        <v>13945.196360285849</v>
      </c>
      <c r="AD23" s="304"/>
      <c r="AE23" s="304"/>
      <c r="AF23" s="304"/>
    </row>
    <row r="24">
      <c r="A24" s="285">
        <v>0.0012208528720867777</v>
      </c>
      <c r="B24" s="286" t="s">
        <v>679</v>
      </c>
      <c r="C24" s="287">
        <v>5730.0</v>
      </c>
      <c r="D24" s="288">
        <v>0.0</v>
      </c>
      <c r="E24" s="289">
        <v>2373910.0</v>
      </c>
      <c r="F24" s="290">
        <v>0.0022554675293322063</v>
      </c>
      <c r="G24" s="290">
        <v>-0.37597375701557256</v>
      </c>
      <c r="H24" s="290">
        <v>-0.82285714286</v>
      </c>
      <c r="I24" s="290">
        <v>0.8857142857</v>
      </c>
      <c r="J24" s="291">
        <v>0.0056</v>
      </c>
      <c r="K24" s="290">
        <v>6.682426771911889E-4</v>
      </c>
      <c r="L24" s="292">
        <v>0.0022593005085533714</v>
      </c>
      <c r="M24" s="293" t="s">
        <v>306</v>
      </c>
      <c r="N24" s="294">
        <v>2.810038642663955</v>
      </c>
      <c r="O24" s="295" t="s">
        <v>306</v>
      </c>
      <c r="P24" s="295" t="s">
        <v>640</v>
      </c>
      <c r="Q24" s="296">
        <v>13602.5043</v>
      </c>
      <c r="R24" s="297" t="s">
        <v>633</v>
      </c>
      <c r="S24" s="298" t="s">
        <v>645</v>
      </c>
      <c r="T24" s="298" t="s">
        <v>680</v>
      </c>
      <c r="U24" s="299">
        <v>145.87</v>
      </c>
      <c r="V24" s="300">
        <v>39.28155206690889</v>
      </c>
      <c r="W24" s="300">
        <v>3169.964778636018</v>
      </c>
      <c r="X24" s="300">
        <v>17.35913669889833</v>
      </c>
      <c r="Y24" s="301">
        <v>3.151545469352189E-4</v>
      </c>
      <c r="Z24" s="302">
        <v>0.006294024668874914</v>
      </c>
      <c r="AA24">
        <v>-0.5670709390292783</v>
      </c>
      <c r="AB24" s="172">
        <v>51.0</v>
      </c>
      <c r="AC24" s="303">
        <v>5685.239493511555</v>
      </c>
      <c r="AD24" s="304"/>
      <c r="AE24" s="304"/>
      <c r="AF24" s="304"/>
    </row>
    <row r="25">
      <c r="A25" s="285">
        <v>0.006659410630196489</v>
      </c>
      <c r="B25" s="286" t="s">
        <v>681</v>
      </c>
      <c r="C25" s="287">
        <v>10000.0</v>
      </c>
      <c r="D25" s="288">
        <v>0.0</v>
      </c>
      <c r="E25" s="289">
        <v>337801.00000000006</v>
      </c>
      <c r="F25" s="290">
        <v>0.006493052660679046</v>
      </c>
      <c r="G25" s="290">
        <v>1.8964505331402104</v>
      </c>
      <c r="H25" s="290">
        <v>-0.37272727271999995</v>
      </c>
      <c r="I25" s="290">
        <v>0.6363636364</v>
      </c>
      <c r="J25" s="291">
        <v>0.1099</v>
      </c>
      <c r="K25" s="290">
        <v>0.005470238488904842</v>
      </c>
      <c r="L25" s="292">
        <v>-0.009763195771386738</v>
      </c>
      <c r="M25" s="293" t="s">
        <v>306</v>
      </c>
      <c r="N25" s="294">
        <v>1.7699897972601386</v>
      </c>
      <c r="O25" s="295" t="s">
        <v>306</v>
      </c>
      <c r="P25" s="295" t="s">
        <v>650</v>
      </c>
      <c r="Q25" s="296">
        <v>3378.0100000000007</v>
      </c>
      <c r="R25" s="297" t="s">
        <v>644</v>
      </c>
      <c r="S25" s="298" t="s">
        <v>682</v>
      </c>
      <c r="T25" s="298" t="s">
        <v>683</v>
      </c>
      <c r="U25" s="299">
        <v>878.63</v>
      </c>
      <c r="V25" s="300">
        <v>11.381355064133936</v>
      </c>
      <c r="W25" s="300">
        <v>666.4325930968932</v>
      </c>
      <c r="X25" s="300">
        <v>34.23990216544156</v>
      </c>
      <c r="Y25" s="301">
        <v>4.344355861428592E-4</v>
      </c>
      <c r="Z25" s="302">
        <v>0.011801666258861455</v>
      </c>
      <c r="AA25">
        <v>0.8835665445380658</v>
      </c>
      <c r="AB25" s="172">
        <v>51.0</v>
      </c>
      <c r="AC25" s="303">
        <v>10611.273987070415</v>
      </c>
      <c r="AD25" s="304"/>
      <c r="AE25" s="304"/>
      <c r="AF25" s="304"/>
    </row>
    <row r="26">
      <c r="A26" s="285">
        <v>-0.0036220135212206264</v>
      </c>
      <c r="B26" s="286" t="s">
        <v>684</v>
      </c>
      <c r="C26" s="287">
        <v>23900.0</v>
      </c>
      <c r="D26" s="288">
        <v>0.0</v>
      </c>
      <c r="E26" s="289">
        <v>259709.99999999997</v>
      </c>
      <c r="F26" s="290">
        <v>-0.0020039185653955237</v>
      </c>
      <c r="G26" s="290">
        <v>-3.7000024312450837</v>
      </c>
      <c r="H26" s="290">
        <v>-1.52857142858</v>
      </c>
      <c r="I26" s="290">
        <v>-0.1428571429</v>
      </c>
      <c r="J26" s="291">
        <v>-0.0292</v>
      </c>
      <c r="K26" s="290">
        <v>-6.125344545974469E-4</v>
      </c>
      <c r="L26" s="292">
        <v>-0.002000054124212105</v>
      </c>
      <c r="M26" s="293" t="s">
        <v>631</v>
      </c>
      <c r="N26" s="294">
        <v>-1.515358067342319</v>
      </c>
      <c r="O26" s="295" t="s">
        <v>306</v>
      </c>
      <c r="P26" s="295" t="s">
        <v>632</v>
      </c>
      <c r="Q26" s="296">
        <v>6207.068999999999</v>
      </c>
      <c r="R26" s="297" t="s">
        <v>633</v>
      </c>
      <c r="S26" s="298" t="s">
        <v>659</v>
      </c>
      <c r="T26" s="298"/>
      <c r="U26" s="299">
        <v>1588.4</v>
      </c>
      <c r="V26" s="300">
        <v>15.046587761269201</v>
      </c>
      <c r="W26" s="300">
        <v>3187.628303684656</v>
      </c>
      <c r="X26" s="300">
        <v>9.918970818477597</v>
      </c>
      <c r="Y26" s="301">
        <v>-4.1627898484275267E-4</v>
      </c>
      <c r="Z26" s="302">
        <v>0.003021169184480878</v>
      </c>
      <c r="AA26">
        <v>-0.15675702724209728</v>
      </c>
      <c r="AB26" s="172">
        <v>51.0</v>
      </c>
      <c r="AC26" s="303">
        <v>24076.913197891638</v>
      </c>
      <c r="AD26" s="304"/>
      <c r="AE26" s="304"/>
      <c r="AF26" s="304"/>
    </row>
    <row r="27">
      <c r="A27" s="285">
        <v>-0.003323343688484641</v>
      </c>
      <c r="B27" s="286" t="s">
        <v>685</v>
      </c>
      <c r="C27" s="287">
        <v>21000.0</v>
      </c>
      <c r="D27" s="288">
        <v>0.0</v>
      </c>
      <c r="E27" s="289">
        <v>4810.0</v>
      </c>
      <c r="F27" s="290">
        <v>-0.00200504502774217</v>
      </c>
      <c r="G27" s="290">
        <v>-3.7129816160878204</v>
      </c>
      <c r="H27" s="290">
        <v>-1.52857142858</v>
      </c>
      <c r="I27" s="290">
        <v>-0.1428571429</v>
      </c>
      <c r="J27" s="291">
        <v>-0.0327</v>
      </c>
      <c r="K27" s="290">
        <v>-6.232189389760389E-6</v>
      </c>
      <c r="L27" s="292">
        <v>-0.002001169611605297</v>
      </c>
      <c r="M27" s="293" t="s">
        <v>631</v>
      </c>
      <c r="N27" s="294">
        <v>-2.842982506875371</v>
      </c>
      <c r="O27" s="295" t="s">
        <v>306</v>
      </c>
      <c r="P27" s="295" t="s">
        <v>637</v>
      </c>
      <c r="Q27" s="296">
        <v>101.01</v>
      </c>
      <c r="R27" s="297" t="s">
        <v>633</v>
      </c>
      <c r="S27" s="298" t="s">
        <v>686</v>
      </c>
      <c r="T27" s="298"/>
      <c r="U27" s="299">
        <v>2277.26</v>
      </c>
      <c r="V27" s="300">
        <v>9.221608424158857</v>
      </c>
      <c r="W27" s="300">
        <v>83.95690906519442</v>
      </c>
      <c r="X27" s="300">
        <v>154.11208874580504</v>
      </c>
      <c r="Y27" s="301">
        <v>-6.147153813671063E-6</v>
      </c>
      <c r="Z27" s="302">
        <v>0.005679102615468746</v>
      </c>
      <c r="AA27">
        <v>0.5325130598131373</v>
      </c>
      <c r="AB27" s="172">
        <v>51.0</v>
      </c>
      <c r="AC27" s="303">
        <v>21610.35891646338</v>
      </c>
      <c r="AD27" s="304"/>
      <c r="AE27" s="304"/>
      <c r="AF27" s="304"/>
    </row>
    <row r="28">
      <c r="A28" s="285">
        <v>-0.005005335650749291</v>
      </c>
      <c r="B28" s="286" t="s">
        <v>687</v>
      </c>
      <c r="C28" s="287">
        <v>54000.0</v>
      </c>
      <c r="D28" s="288">
        <v>0.0</v>
      </c>
      <c r="E28" s="289">
        <v>7201.000000000001</v>
      </c>
      <c r="F28" s="290">
        <v>-0.001974697265698375</v>
      </c>
      <c r="G28" s="290">
        <v>-6.717537567574022</v>
      </c>
      <c r="H28" s="290">
        <v>-2.2</v>
      </c>
      <c r="I28" s="290">
        <v>-1.0</v>
      </c>
      <c r="J28" s="291">
        <v>-0.0641</v>
      </c>
      <c r="K28" s="290">
        <v>-3.8053859058163116E-4</v>
      </c>
      <c r="L28" s="292">
        <v>-0.0019708604483048065</v>
      </c>
      <c r="M28" s="293" t="s">
        <v>654</v>
      </c>
      <c r="N28" s="294">
        <v>-4.263483478977785</v>
      </c>
      <c r="O28" s="295" t="s">
        <v>306</v>
      </c>
      <c r="P28" s="295" t="s">
        <v>637</v>
      </c>
      <c r="Q28" s="296">
        <v>388.85400000000004</v>
      </c>
      <c r="R28" s="297" t="s">
        <v>641</v>
      </c>
      <c r="S28" s="298" t="s">
        <v>634</v>
      </c>
      <c r="T28" s="298"/>
      <c r="U28" s="299">
        <v>12879.22</v>
      </c>
      <c r="V28" s="300">
        <v>4.192800495682192</v>
      </c>
      <c r="W28" s="300">
        <v>4139.374661005126</v>
      </c>
      <c r="X28" s="300">
        <v>14.081652432730401</v>
      </c>
      <c r="Y28" s="301">
        <v>-3.581748006398875E-5</v>
      </c>
      <c r="Z28" s="302">
        <v>0.008401254991196977</v>
      </c>
      <c r="AA28">
        <v>0.39847502990970884</v>
      </c>
      <c r="AB28" s="172">
        <v>51.0</v>
      </c>
      <c r="AC28" s="303">
        <v>57509.42543211889</v>
      </c>
      <c r="AD28" s="304"/>
      <c r="AE28" s="304"/>
      <c r="AF28" s="304"/>
    </row>
    <row r="29">
      <c r="A29" s="285">
        <v>0.009976124691626757</v>
      </c>
      <c r="B29" s="286" t="s">
        <v>688</v>
      </c>
      <c r="C29" s="287">
        <v>10250.0</v>
      </c>
      <c r="D29" s="288">
        <v>0.0</v>
      </c>
      <c r="E29" s="289">
        <v>1157510.0</v>
      </c>
      <c r="F29" s="290">
        <v>0.011158610754292048</v>
      </c>
      <c r="G29" s="290">
        <v>2.805211908164998</v>
      </c>
      <c r="H29" s="290">
        <v>-0.32962962962</v>
      </c>
      <c r="I29" s="290">
        <v>0.8518518519</v>
      </c>
      <c r="J29" s="291">
        <v>0.15</v>
      </c>
      <c r="K29" s="290">
        <v>0.0062070683302845615</v>
      </c>
      <c r="L29" s="292">
        <v>5.408963582279429E-4</v>
      </c>
      <c r="M29" s="293" t="s">
        <v>306</v>
      </c>
      <c r="N29" s="294">
        <v>2.9597381158039844</v>
      </c>
      <c r="O29" s="295" t="s">
        <v>306</v>
      </c>
      <c r="P29" s="295" t="s">
        <v>650</v>
      </c>
      <c r="Q29" s="296">
        <v>11864.4775</v>
      </c>
      <c r="R29" s="297" t="s">
        <v>633</v>
      </c>
      <c r="S29" s="298" t="s">
        <v>642</v>
      </c>
      <c r="T29" s="298"/>
      <c r="U29" s="299">
        <v>741.96</v>
      </c>
      <c r="V29" s="300">
        <v>13.814760903552752</v>
      </c>
      <c r="W29" s="300">
        <v>2393.932165164847</v>
      </c>
      <c r="X29" s="300">
        <v>15.498907027838142</v>
      </c>
      <c r="Y29" s="301">
        <v>0.0022570271712904462</v>
      </c>
      <c r="Z29" s="302">
        <v>0.03411409778988374</v>
      </c>
      <c r="AA29">
        <v>-0.34871026830671326</v>
      </c>
      <c r="AB29" s="172">
        <v>51.0</v>
      </c>
      <c r="AC29" s="303">
        <v>10664.975140839635</v>
      </c>
      <c r="AD29" s="304"/>
      <c r="AE29" s="304"/>
      <c r="AF29" s="304"/>
    </row>
    <row r="30">
      <c r="A30" s="285">
        <v>-0.004484782109629108</v>
      </c>
      <c r="B30" s="286" t="s">
        <v>689</v>
      </c>
      <c r="C30" s="287">
        <v>63800.0</v>
      </c>
      <c r="D30" s="288">
        <v>0.0</v>
      </c>
      <c r="E30" s="289">
        <v>437910.0</v>
      </c>
      <c r="F30" s="290">
        <v>-0.0019388495619991617</v>
      </c>
      <c r="G30" s="290">
        <v>-6.468907439405354</v>
      </c>
      <c r="H30" s="290">
        <v>-1.990909091</v>
      </c>
      <c r="I30" s="290">
        <v>-2.454545455</v>
      </c>
      <c r="J30" s="291">
        <v>0.0074</v>
      </c>
      <c r="K30" s="290">
        <v>0.0015683882138899491</v>
      </c>
      <c r="L30" s="292">
        <v>-0.025586766223457708</v>
      </c>
      <c r="M30" s="293" t="s">
        <v>636</v>
      </c>
      <c r="N30" s="294">
        <v>-7.8971196895544775</v>
      </c>
      <c r="O30" s="295" t="s">
        <v>306</v>
      </c>
      <c r="P30" s="295" t="s">
        <v>637</v>
      </c>
      <c r="Q30" s="296">
        <v>27938.658</v>
      </c>
      <c r="R30" s="297" t="s">
        <v>633</v>
      </c>
      <c r="S30" s="298" t="s">
        <v>690</v>
      </c>
      <c r="T30" s="298"/>
      <c r="U30" s="299">
        <v>1753.7</v>
      </c>
      <c r="V30" s="300">
        <v>36.38022466784513</v>
      </c>
      <c r="W30" s="300">
        <v>2452.36853298224</v>
      </c>
      <c r="X30" s="300">
        <v>15.7260215557</v>
      </c>
      <c r="Y30" s="301">
        <v>-0.0022407048143647692</v>
      </c>
      <c r="Z30" s="302">
        <v>0.015291402417181079</v>
      </c>
      <c r="AA30">
        <v>-0.3081408861444278</v>
      </c>
      <c r="AB30" s="172">
        <v>51.0</v>
      </c>
      <c r="AC30" s="303">
        <v>64694.757106358666</v>
      </c>
      <c r="AD30" s="304"/>
      <c r="AE30" s="304"/>
      <c r="AF30" s="304"/>
    </row>
    <row r="31">
      <c r="A31" s="285">
        <v>0.012934503828753646</v>
      </c>
      <c r="B31" s="286" t="s">
        <v>691</v>
      </c>
      <c r="C31" s="287">
        <v>22500.0</v>
      </c>
      <c r="D31" s="288">
        <v>0.0</v>
      </c>
      <c r="E31" s="289">
        <v>219801.00000000003</v>
      </c>
      <c r="F31" s="290">
        <v>0.013843064373893994</v>
      </c>
      <c r="G31" s="290">
        <v>5.304266049929148</v>
      </c>
      <c r="H31" s="290">
        <v>3.1076923076</v>
      </c>
      <c r="I31" s="290">
        <v>1.846153846</v>
      </c>
      <c r="J31" s="291">
        <v>-0.0374</v>
      </c>
      <c r="K31" s="290">
        <v>0.0022997933355700844</v>
      </c>
      <c r="L31" s="292">
        <v>0.013846790895184776</v>
      </c>
      <c r="M31" s="293" t="s">
        <v>306</v>
      </c>
      <c r="N31" s="294">
        <v>8.3269903643232</v>
      </c>
      <c r="O31" s="295" t="s">
        <v>306</v>
      </c>
      <c r="P31" s="295" t="s">
        <v>640</v>
      </c>
      <c r="Q31" s="296">
        <v>4945.522500000001</v>
      </c>
      <c r="R31" s="297" t="s">
        <v>644</v>
      </c>
      <c r="S31" s="298" t="s">
        <v>675</v>
      </c>
      <c r="T31" s="298"/>
      <c r="U31" s="299">
        <v>1615.11</v>
      </c>
      <c r="V31" s="300">
        <v>13.930939688318444</v>
      </c>
      <c r="W31" s="300">
        <v>2535.477406310261</v>
      </c>
      <c r="X31" s="300">
        <v>20.629181401078693</v>
      </c>
      <c r="Y31" s="301">
        <v>0.0011851092638554541</v>
      </c>
      <c r="Z31" s="302">
        <v>0.11413202595433944</v>
      </c>
      <c r="AA31">
        <v>-0.21737703246468165</v>
      </c>
      <c r="AB31" s="172">
        <v>51.0</v>
      </c>
      <c r="AC31" s="303">
        <v>21435.81862572583</v>
      </c>
      <c r="AD31" s="304"/>
      <c r="AE31" s="304"/>
      <c r="AF31" s="304"/>
    </row>
    <row r="32">
      <c r="A32" s="285">
        <v>0.02307724784793902</v>
      </c>
      <c r="B32" s="286" t="s">
        <v>692</v>
      </c>
      <c r="C32" s="287">
        <v>14200.0</v>
      </c>
      <c r="D32" s="288">
        <v>0.0</v>
      </c>
      <c r="E32" s="289">
        <v>2205000.9999999995</v>
      </c>
      <c r="F32" s="290">
        <v>0.02538631689300952</v>
      </c>
      <c r="G32" s="290">
        <v>5.8754275325357295</v>
      </c>
      <c r="H32" s="290">
        <v>0.2</v>
      </c>
      <c r="I32" s="290">
        <v>1.0</v>
      </c>
      <c r="J32" s="291">
        <v>0.2793</v>
      </c>
      <c r="K32" s="290">
        <v>0.014093781369430394</v>
      </c>
      <c r="L32" s="292">
        <v>-0.012889994887675428</v>
      </c>
      <c r="M32" s="293" t="s">
        <v>678</v>
      </c>
      <c r="N32" s="294">
        <v>6.258721343807595</v>
      </c>
      <c r="O32" s="295" t="s">
        <v>306</v>
      </c>
      <c r="P32" s="295" t="s">
        <v>650</v>
      </c>
      <c r="Q32" s="296">
        <v>31311.014199999994</v>
      </c>
      <c r="R32" s="297" t="s">
        <v>644</v>
      </c>
      <c r="S32" s="298" t="s">
        <v>642</v>
      </c>
      <c r="T32" s="298"/>
      <c r="U32" s="299">
        <v>1457.33</v>
      </c>
      <c r="V32" s="300">
        <v>9.743846623619907</v>
      </c>
      <c r="W32" s="300">
        <v>2393.932165164847</v>
      </c>
      <c r="X32" s="300">
        <v>15.498907027838142</v>
      </c>
      <c r="Y32" s="301">
        <v>0.013768560714853367</v>
      </c>
      <c r="Z32" s="302">
        <v>0.16250887265761924</v>
      </c>
      <c r="AA32">
        <v>-0.27276639952649395</v>
      </c>
      <c r="AB32" s="172">
        <v>51.0</v>
      </c>
      <c r="AC32" s="303">
        <v>14617.178157593878</v>
      </c>
      <c r="AD32" s="304"/>
      <c r="AE32" s="304"/>
      <c r="AF32" s="304"/>
    </row>
    <row r="33">
      <c r="A33" s="285" t="e">
        <v>#N/A</v>
      </c>
      <c r="B33" s="286" t="s">
        <v>693</v>
      </c>
      <c r="C33" s="287">
        <v>12100.0</v>
      </c>
      <c r="D33" s="288">
        <v>0.0</v>
      </c>
      <c r="E33" s="289">
        <v>3155901.0</v>
      </c>
      <c r="F33" s="290">
        <v>0.02931112570216271</v>
      </c>
      <c r="G33" s="290">
        <v>5.960850766302102</v>
      </c>
      <c r="H33" s="290">
        <v>0.2</v>
      </c>
      <c r="I33" s="290">
        <v>1.0</v>
      </c>
      <c r="J33" s="291">
        <v>0.3034</v>
      </c>
      <c r="K33" s="290">
        <v>0.013659803737138182</v>
      </c>
      <c r="L33" s="292">
        <v>0.006107358582424449</v>
      </c>
      <c r="M33" s="293" t="s">
        <v>678</v>
      </c>
      <c r="N33" s="294">
        <v>8.411278037896484</v>
      </c>
      <c r="O33" s="295" t="s">
        <v>306</v>
      </c>
      <c r="P33" s="295" t="s">
        <v>640</v>
      </c>
      <c r="Q33" s="296">
        <v>38186.4021</v>
      </c>
      <c r="R33" s="297" t="s">
        <v>644</v>
      </c>
      <c r="S33" s="298" t="s">
        <v>642</v>
      </c>
      <c r="T33" s="298"/>
      <c r="U33" s="299">
        <v>16.19</v>
      </c>
      <c r="V33" s="300">
        <v>747.3749227918468</v>
      </c>
      <c r="W33" s="300">
        <v>2393.932165164847</v>
      </c>
      <c r="X33" s="300">
        <v>15.498907027838142</v>
      </c>
      <c r="Y33" s="301">
        <v>0.01930788355960647</v>
      </c>
      <c r="Z33" s="302">
        <v>0.25104240089471996</v>
      </c>
      <c r="AA33">
        <v>-0.1805722181930408</v>
      </c>
      <c r="AB33" s="172">
        <v>51.0</v>
      </c>
      <c r="AC33" s="303">
        <v>12532.3492287611</v>
      </c>
      <c r="AD33" s="304"/>
      <c r="AE33" s="304"/>
      <c r="AF33" s="304"/>
    </row>
    <row r="34">
      <c r="A34" s="285">
        <v>-0.003895104571627413</v>
      </c>
      <c r="B34" s="286" t="s">
        <v>694</v>
      </c>
      <c r="C34" s="287">
        <v>35300.0</v>
      </c>
      <c r="D34" s="288">
        <v>0.0</v>
      </c>
      <c r="E34" s="289">
        <v>0.0</v>
      </c>
      <c r="F34" s="290">
        <v>-0.002019797478409846</v>
      </c>
      <c r="G34" s="290">
        <v>-4.701110699240998</v>
      </c>
      <c r="H34" s="290">
        <v>-2.06</v>
      </c>
      <c r="I34" s="290">
        <v>-0.1</v>
      </c>
      <c r="J34" s="291">
        <v>0.0</v>
      </c>
      <c r="K34" s="290">
        <v>-2.675846343572244E-4</v>
      </c>
      <c r="L34" s="292">
        <v>-0.002015882506553246</v>
      </c>
      <c r="M34" s="293" t="s">
        <v>631</v>
      </c>
      <c r="N34" s="294">
        <v>-2.101280569017666</v>
      </c>
      <c r="O34" s="295" t="s">
        <v>306</v>
      </c>
      <c r="P34" s="295" t="s">
        <v>658</v>
      </c>
      <c r="Q34" s="296">
        <v>0.0</v>
      </c>
      <c r="R34" s="297" t="s">
        <v>633</v>
      </c>
      <c r="S34" s="298" t="s">
        <v>666</v>
      </c>
      <c r="T34" s="298"/>
      <c r="U34" s="299">
        <v>980.71</v>
      </c>
      <c r="V34" s="300">
        <v>35.994330638007156</v>
      </c>
      <c r="W34" s="300">
        <v>1979.6298556175075</v>
      </c>
      <c r="X34" s="300">
        <v>16.817246068236063</v>
      </c>
      <c r="Y34" s="301">
        <v>-3.775668694535287E-14</v>
      </c>
      <c r="Z34" s="302">
        <v>0.004673495262576061</v>
      </c>
      <c r="AA34">
        <v>-0.09763130168916434</v>
      </c>
      <c r="AB34" s="172">
        <v>51.0</v>
      </c>
      <c r="AC34" s="303">
        <v>35281.37658004479</v>
      </c>
      <c r="AD34" s="304"/>
      <c r="AE34" s="304"/>
      <c r="AF34" s="304"/>
    </row>
    <row r="35">
      <c r="A35" s="285">
        <v>0.005393101430958056</v>
      </c>
      <c r="B35" s="286" t="s">
        <v>695</v>
      </c>
      <c r="C35" s="287">
        <v>13900.0</v>
      </c>
      <c r="D35" s="288">
        <v>0.0</v>
      </c>
      <c r="E35" s="289">
        <v>1058310.0</v>
      </c>
      <c r="F35" s="290">
        <v>0.006177021572684816</v>
      </c>
      <c r="G35" s="290">
        <v>2.381140582198669</v>
      </c>
      <c r="H35" s="290">
        <v>-0.3</v>
      </c>
      <c r="I35" s="290">
        <v>1.0</v>
      </c>
      <c r="J35" s="291">
        <v>0.0584</v>
      </c>
      <c r="K35" s="290">
        <v>0.002721388850005872</v>
      </c>
      <c r="L35" s="292">
        <v>-0.003328108014122838</v>
      </c>
      <c r="M35" s="293" t="s">
        <v>306</v>
      </c>
      <c r="N35" s="294">
        <v>3.2452937805552935</v>
      </c>
      <c r="O35" s="295" t="s">
        <v>306</v>
      </c>
      <c r="P35" s="295" t="s">
        <v>640</v>
      </c>
      <c r="Q35" s="296">
        <v>14710.509</v>
      </c>
      <c r="R35" s="297" t="s">
        <v>633</v>
      </c>
      <c r="S35" s="298" t="s">
        <v>634</v>
      </c>
      <c r="T35" s="298" t="s">
        <v>686</v>
      </c>
      <c r="U35" s="299">
        <v>1885.13</v>
      </c>
      <c r="V35" s="300">
        <v>7.373496788019924</v>
      </c>
      <c r="W35" s="300">
        <v>4139.374661005126</v>
      </c>
      <c r="X35" s="300">
        <v>14.081652432730401</v>
      </c>
      <c r="Y35" s="301">
        <v>0.001501454494031667</v>
      </c>
      <c r="Z35" s="302">
        <v>0.020137158521836694</v>
      </c>
      <c r="AA35">
        <v>0.027849208520252633</v>
      </c>
      <c r="AB35" s="172">
        <v>51.0</v>
      </c>
      <c r="AC35" s="303">
        <v>13520.50499320879</v>
      </c>
      <c r="AD35" s="304"/>
      <c r="AE35" s="304"/>
      <c r="AF35" s="304"/>
    </row>
    <row r="36">
      <c r="A36" s="285">
        <v>-3.349056630491077E-5</v>
      </c>
      <c r="B36" s="286" t="s">
        <v>696</v>
      </c>
      <c r="C36" s="287">
        <v>6850.0</v>
      </c>
      <c r="D36" s="288">
        <v>0.0</v>
      </c>
      <c r="E36" s="289">
        <v>18010.0</v>
      </c>
      <c r="F36" s="290">
        <v>7.184579504722287E-4</v>
      </c>
      <c r="G36" s="290">
        <v>-1.0707110702248699</v>
      </c>
      <c r="H36" s="290">
        <v>-0.93333333334</v>
      </c>
      <c r="I36" s="290">
        <v>0.3333333333</v>
      </c>
      <c r="J36" s="291">
        <v>0.0147</v>
      </c>
      <c r="K36" s="290">
        <v>3.5429475010336344E-4</v>
      </c>
      <c r="L36" s="292">
        <v>7.223477706308836E-4</v>
      </c>
      <c r="M36" s="293" t="s">
        <v>306</v>
      </c>
      <c r="N36" s="294">
        <v>0.49058272068976044</v>
      </c>
      <c r="O36" s="295" t="s">
        <v>306</v>
      </c>
      <c r="P36" s="295" t="s">
        <v>650</v>
      </c>
      <c r="Q36" s="296">
        <v>123.3685</v>
      </c>
      <c r="R36" s="297" t="s">
        <v>633</v>
      </c>
      <c r="S36" s="298" t="s">
        <v>697</v>
      </c>
      <c r="T36" s="298"/>
      <c r="U36" s="299">
        <v>858.71</v>
      </c>
      <c r="V36" s="300">
        <v>7.977081901922651</v>
      </c>
      <c r="W36" s="300">
        <v>697.8639485271322</v>
      </c>
      <c r="X36" s="300">
        <v>44.120271221631945</v>
      </c>
      <c r="Y36" s="301">
        <v>-2.2311479640007806E-8</v>
      </c>
      <c r="Z36" s="302">
        <v>3.1934013881337967E-4</v>
      </c>
      <c r="AA36">
        <v>0.17575368656724777</v>
      </c>
      <c r="AB36" s="172">
        <v>51.0</v>
      </c>
      <c r="AC36" s="303">
        <v>6940.328646919363</v>
      </c>
      <c r="AD36" s="304"/>
      <c r="AE36" s="304"/>
      <c r="AF36" s="304"/>
    </row>
    <row r="37">
      <c r="A37" s="285">
        <v>-0.0051142054562015125</v>
      </c>
      <c r="B37" s="286" t="s">
        <v>698</v>
      </c>
      <c r="C37" s="287">
        <v>46350.0</v>
      </c>
      <c r="D37" s="288">
        <v>0.0</v>
      </c>
      <c r="E37" s="289">
        <v>26610.0</v>
      </c>
      <c r="F37" s="290">
        <v>-0.0020099588812440977</v>
      </c>
      <c r="G37" s="290">
        <v>-5.986445953634034</v>
      </c>
      <c r="H37" s="290">
        <v>-2.8</v>
      </c>
      <c r="I37" s="290">
        <v>-1.0</v>
      </c>
      <c r="J37" s="291">
        <v>-0.0032</v>
      </c>
      <c r="K37" s="290">
        <v>-4.864704193922552E-4</v>
      </c>
      <c r="L37" s="292">
        <v>-0.0020060923192156805</v>
      </c>
      <c r="M37" s="293" t="s">
        <v>654</v>
      </c>
      <c r="N37" s="294">
        <v>-3.8651364905092325</v>
      </c>
      <c r="O37" s="295" t="s">
        <v>306</v>
      </c>
      <c r="P37" s="295" t="s">
        <v>637</v>
      </c>
      <c r="Q37" s="296">
        <v>1233.3735</v>
      </c>
      <c r="R37" s="297" t="s">
        <v>633</v>
      </c>
      <c r="S37" s="298" t="s">
        <v>645</v>
      </c>
      <c r="T37" s="298"/>
      <c r="U37" s="299">
        <v>-1145.49</v>
      </c>
      <c r="V37" s="300" t="s">
        <v>306</v>
      </c>
      <c r="W37" s="300">
        <v>3169.964778636018</v>
      </c>
      <c r="X37" s="300">
        <v>17.35913669889833</v>
      </c>
      <c r="Y37" s="301">
        <v>-1.162244683025158E-4</v>
      </c>
      <c r="Z37" s="302">
        <v>0.007750843625030388</v>
      </c>
      <c r="AA37">
        <v>-0.353760632397611</v>
      </c>
      <c r="AB37" s="172">
        <v>51.0</v>
      </c>
      <c r="AC37" s="303">
        <v>46932.94850402317</v>
      </c>
      <c r="AD37" s="304"/>
      <c r="AE37" s="304"/>
      <c r="AF37" s="304"/>
    </row>
    <row r="38">
      <c r="A38" s="285">
        <v>-0.0038902172090582764</v>
      </c>
      <c r="B38" s="286" t="s">
        <v>699</v>
      </c>
      <c r="C38" s="287">
        <v>610.0</v>
      </c>
      <c r="D38" s="288">
        <v>0.0</v>
      </c>
      <c r="E38" s="289">
        <v>0.0</v>
      </c>
      <c r="F38" s="290">
        <v>-0.0020197977104098462</v>
      </c>
      <c r="G38" s="290">
        <v>-4.716270219560351</v>
      </c>
      <c r="H38" s="290">
        <v>-2.06</v>
      </c>
      <c r="I38" s="290">
        <v>-0.1</v>
      </c>
      <c r="J38" s="291">
        <v>0.0</v>
      </c>
      <c r="K38" s="290">
        <v>-2.4968361975765324E-4</v>
      </c>
      <c r="L38" s="292">
        <v>-0.002015882506553246</v>
      </c>
      <c r="M38" s="293" t="s">
        <v>631</v>
      </c>
      <c r="N38" s="294">
        <v>-2.1528271108042776</v>
      </c>
      <c r="O38" s="295" t="s">
        <v>306</v>
      </c>
      <c r="P38" s="295" t="s">
        <v>658</v>
      </c>
      <c r="Q38" s="296">
        <v>0.0</v>
      </c>
      <c r="R38" s="297" t="s">
        <v>633</v>
      </c>
      <c r="S38" s="298" t="s">
        <v>664</v>
      </c>
      <c r="T38" s="298"/>
      <c r="U38" s="299">
        <v>0.0</v>
      </c>
      <c r="V38" s="300" t="e">
        <v>#DIV/0!</v>
      </c>
      <c r="W38" s="300">
        <v>1378.3187956356803</v>
      </c>
      <c r="X38" s="300">
        <v>13.028471494035479</v>
      </c>
      <c r="Y38" s="301">
        <v>-2.1173836701847017E-14</v>
      </c>
      <c r="Z38" s="302">
        <v>0.004326590076690291</v>
      </c>
      <c r="AA38">
        <v>-0.5796326749387992</v>
      </c>
      <c r="AB38" s="172">
        <v>51.0</v>
      </c>
      <c r="AC38" s="303">
        <v>406.3644160003261</v>
      </c>
      <c r="AD38" s="304"/>
      <c r="AE38" s="304"/>
      <c r="AF38" s="304"/>
    </row>
    <row r="39">
      <c r="A39" s="285">
        <v>-0.003168798010791694</v>
      </c>
      <c r="B39" s="286" t="s">
        <v>700</v>
      </c>
      <c r="C39" s="287">
        <v>67100.0</v>
      </c>
      <c r="D39" s="288">
        <v>0.0</v>
      </c>
      <c r="E39" s="289">
        <v>5801.0</v>
      </c>
      <c r="F39" s="290">
        <v>-5.570402597141095E-4</v>
      </c>
      <c r="G39" s="290">
        <v>-6.702277893772553</v>
      </c>
      <c r="H39" s="290">
        <v>-2.2</v>
      </c>
      <c r="I39" s="290">
        <v>-1.0</v>
      </c>
      <c r="J39" s="291">
        <v>-0.0044</v>
      </c>
      <c r="K39" s="290">
        <v>7.110145388066424E-5</v>
      </c>
      <c r="L39" s="292">
        <v>-0.0016842601023866724</v>
      </c>
      <c r="M39" s="293" t="s">
        <v>636</v>
      </c>
      <c r="N39" s="294">
        <v>-4.82125314908285</v>
      </c>
      <c r="O39" s="295" t="s">
        <v>306</v>
      </c>
      <c r="P39" s="295" t="s">
        <v>637</v>
      </c>
      <c r="Q39" s="296">
        <v>389.2471</v>
      </c>
      <c r="R39" s="297" t="s">
        <v>644</v>
      </c>
      <c r="S39" s="298" t="s">
        <v>675</v>
      </c>
      <c r="T39" s="298"/>
      <c r="U39" s="299">
        <v>17754.76</v>
      </c>
      <c r="V39" s="300">
        <v>3.779268207511676</v>
      </c>
      <c r="W39" s="300">
        <v>2535.477406310261</v>
      </c>
      <c r="X39" s="300">
        <v>20.629181401078693</v>
      </c>
      <c r="Y39" s="301">
        <v>-2.2550188781535576E-5</v>
      </c>
      <c r="Z39" s="302">
        <v>0.002723325261400185</v>
      </c>
      <c r="AA39">
        <v>0.7115711200754788</v>
      </c>
      <c r="AB39" s="172">
        <v>51.0</v>
      </c>
      <c r="AC39" s="303">
        <v>70805.56945952927</v>
      </c>
      <c r="AD39" s="304"/>
      <c r="AE39" s="304"/>
      <c r="AF39" s="304"/>
    </row>
    <row r="40">
      <c r="A40" s="285">
        <v>0.011404330235647402</v>
      </c>
      <c r="B40" s="286" t="s">
        <v>701</v>
      </c>
      <c r="C40" s="287">
        <v>11600.0</v>
      </c>
      <c r="D40" s="288">
        <v>0.0</v>
      </c>
      <c r="E40" s="289">
        <v>1268301.0</v>
      </c>
      <c r="F40" s="290">
        <v>0.011712219201899564</v>
      </c>
      <c r="G40" s="290">
        <v>3.704932847474976</v>
      </c>
      <c r="H40" s="290">
        <v>0.7</v>
      </c>
      <c r="I40" s="290">
        <v>1.0</v>
      </c>
      <c r="J40" s="291">
        <v>0.1373</v>
      </c>
      <c r="K40" s="290">
        <v>0.005069206895430584</v>
      </c>
      <c r="L40" s="292">
        <v>-0.003007163274605552</v>
      </c>
      <c r="M40" s="293" t="s">
        <v>670</v>
      </c>
      <c r="N40" s="294">
        <v>5.622371060302773</v>
      </c>
      <c r="O40" s="295" t="s">
        <v>306</v>
      </c>
      <c r="P40" s="295" t="s">
        <v>640</v>
      </c>
      <c r="Q40" s="296">
        <v>14712.2916</v>
      </c>
      <c r="R40" s="297" t="s">
        <v>644</v>
      </c>
      <c r="S40" s="298" t="s">
        <v>634</v>
      </c>
      <c r="T40" s="298" t="s">
        <v>702</v>
      </c>
      <c r="U40" s="299">
        <v>1176.0</v>
      </c>
      <c r="V40" s="300">
        <v>9.863945578231293</v>
      </c>
      <c r="W40" s="300">
        <v>4139.374661005126</v>
      </c>
      <c r="X40" s="300">
        <v>14.081652432730401</v>
      </c>
      <c r="Y40" s="301">
        <v>0.00316307511448226</v>
      </c>
      <c r="Z40" s="302">
        <v>0.06678313879437146</v>
      </c>
      <c r="AA40">
        <v>-0.2964267854941548</v>
      </c>
      <c r="AB40" s="172">
        <v>51.0</v>
      </c>
      <c r="AC40" s="303">
        <v>11001.241205668486</v>
      </c>
      <c r="AD40" s="304"/>
      <c r="AE40" s="304"/>
      <c r="AF40" s="304"/>
    </row>
    <row r="41">
      <c r="A41" s="285">
        <v>-0.0011291890349488286</v>
      </c>
      <c r="B41" s="286" t="s">
        <v>703</v>
      </c>
      <c r="C41" s="287">
        <v>11200.0</v>
      </c>
      <c r="D41" s="288">
        <v>0.0</v>
      </c>
      <c r="E41" s="289">
        <v>59410.0</v>
      </c>
      <c r="F41" s="290">
        <v>-8.07498896667276E-4</v>
      </c>
      <c r="G41" s="290">
        <v>-1.1074649323477879</v>
      </c>
      <c r="H41" s="290">
        <v>-0.93333333334</v>
      </c>
      <c r="I41" s="290">
        <v>0.3333333333</v>
      </c>
      <c r="J41" s="291">
        <v>-0.0179</v>
      </c>
      <c r="K41" s="290">
        <v>1.3881606050003081E-5</v>
      </c>
      <c r="L41" s="292">
        <v>-8.036015689892239E-4</v>
      </c>
      <c r="M41" s="293" t="s">
        <v>631</v>
      </c>
      <c r="N41" s="294">
        <v>0.4819307231774788</v>
      </c>
      <c r="O41" s="295" t="s">
        <v>306</v>
      </c>
      <c r="P41" s="295" t="s">
        <v>632</v>
      </c>
      <c r="Q41" s="296">
        <v>665.392</v>
      </c>
      <c r="R41" s="297" t="s">
        <v>633</v>
      </c>
      <c r="S41" s="298" t="s">
        <v>675</v>
      </c>
      <c r="T41" s="298"/>
      <c r="U41" s="299">
        <v>943.6</v>
      </c>
      <c r="V41" s="300">
        <v>11.869436201780415</v>
      </c>
      <c r="W41" s="300">
        <v>2535.477406310261</v>
      </c>
      <c r="X41" s="300">
        <v>20.629181401078693</v>
      </c>
      <c r="Y41" s="301">
        <v>-1.3745751970265564E-5</v>
      </c>
      <c r="Z41" s="302">
        <v>-2.1691168393408777E-6</v>
      </c>
      <c r="AA41">
        <v>-0.28838342796055705</v>
      </c>
      <c r="AB41" s="172">
        <v>51.0</v>
      </c>
      <c r="AC41" s="303">
        <v>11209.392820891822</v>
      </c>
      <c r="AD41" s="304"/>
      <c r="AE41" s="304"/>
      <c r="AF41" s="304"/>
    </row>
    <row r="42">
      <c r="A42" s="285">
        <v>0.0010585262327989144</v>
      </c>
      <c r="B42" s="286" t="s">
        <v>704</v>
      </c>
      <c r="C42" s="287">
        <v>12700.0</v>
      </c>
      <c r="D42" s="288">
        <v>0.0</v>
      </c>
      <c r="E42" s="289">
        <v>839810.0</v>
      </c>
      <c r="F42" s="290">
        <v>0.0018789288937137555</v>
      </c>
      <c r="G42" s="290">
        <v>-0.2227951671640473</v>
      </c>
      <c r="H42" s="290">
        <v>-0.8</v>
      </c>
      <c r="I42" s="290">
        <v>1.0</v>
      </c>
      <c r="J42" s="291">
        <v>0.0242</v>
      </c>
      <c r="K42" s="290">
        <v>6.720746266915066E-4</v>
      </c>
      <c r="L42" s="292">
        <v>0.0014488305870434131</v>
      </c>
      <c r="M42" s="293" t="s">
        <v>306</v>
      </c>
      <c r="N42" s="294">
        <v>2.680848815166561</v>
      </c>
      <c r="O42" s="295" t="s">
        <v>306</v>
      </c>
      <c r="P42" s="295" t="s">
        <v>640</v>
      </c>
      <c r="Q42" s="296">
        <v>10665.587</v>
      </c>
      <c r="R42" s="297" t="s">
        <v>633</v>
      </c>
      <c r="S42" s="298" t="s">
        <v>634</v>
      </c>
      <c r="T42" s="298"/>
      <c r="U42" s="299">
        <v>2058.07</v>
      </c>
      <c r="V42" s="300">
        <v>6.170829952333983</v>
      </c>
      <c r="W42" s="300">
        <v>4139.374661005126</v>
      </c>
      <c r="X42" s="300">
        <v>14.081652432730401</v>
      </c>
      <c r="Y42" s="301">
        <v>2.1545973895083505E-4</v>
      </c>
      <c r="Z42" s="302">
        <v>0.005023861745229178</v>
      </c>
      <c r="AA42">
        <v>-0.21829541240127381</v>
      </c>
      <c r="AB42" s="172">
        <v>51.0</v>
      </c>
      <c r="AC42" s="303">
        <v>12614.145804624946</v>
      </c>
      <c r="AD42" s="304"/>
      <c r="AE42" s="304"/>
      <c r="AF42" s="304"/>
    </row>
    <row r="43">
      <c r="A43" s="285">
        <v>-0.0040818946908204035</v>
      </c>
      <c r="B43" s="286" t="s">
        <v>705</v>
      </c>
      <c r="C43" s="287">
        <v>24500.0</v>
      </c>
      <c r="D43" s="288">
        <v>0.0</v>
      </c>
      <c r="E43" s="289">
        <v>1.0</v>
      </c>
      <c r="F43" s="290">
        <v>-0.0019984459874211264</v>
      </c>
      <c r="G43" s="290">
        <v>-4.449753921901895</v>
      </c>
      <c r="H43" s="290">
        <v>-1.65</v>
      </c>
      <c r="I43" s="290">
        <v>-0.75</v>
      </c>
      <c r="J43" s="291">
        <v>-0.0278</v>
      </c>
      <c r="K43" s="290">
        <v>-3.668840752832169E-4</v>
      </c>
      <c r="L43" s="292">
        <v>-0.001994564826548744</v>
      </c>
      <c r="M43" s="293" t="s">
        <v>631</v>
      </c>
      <c r="N43" s="294">
        <v>-3.786266766556362</v>
      </c>
      <c r="O43" s="295" t="s">
        <v>306</v>
      </c>
      <c r="P43" s="295" t="s">
        <v>632</v>
      </c>
      <c r="Q43" s="296">
        <v>0.0245</v>
      </c>
      <c r="R43" s="297" t="s">
        <v>641</v>
      </c>
      <c r="S43" s="298" t="s">
        <v>634</v>
      </c>
      <c r="T43" s="298"/>
      <c r="U43" s="299">
        <v>2379.77</v>
      </c>
      <c r="V43" s="300">
        <v>10.295112552893768</v>
      </c>
      <c r="W43" s="300">
        <v>4139.374661005126</v>
      </c>
      <c r="X43" s="300">
        <v>14.081652432730401</v>
      </c>
      <c r="Y43" s="301">
        <v>-1.8420934094941585E-9</v>
      </c>
      <c r="Z43" s="302">
        <v>0.0075457664113084645</v>
      </c>
      <c r="AA43">
        <v>-0.12246808908898199</v>
      </c>
      <c r="AB43" s="172">
        <v>51.0</v>
      </c>
      <c r="AC43" s="303">
        <v>24795.500789104633</v>
      </c>
      <c r="AD43" s="304"/>
      <c r="AE43" s="304"/>
      <c r="AF43" s="304"/>
    </row>
    <row r="44">
      <c r="A44" s="285">
        <v>-2.622330620740945E-4</v>
      </c>
      <c r="B44" s="286" t="s">
        <v>205</v>
      </c>
      <c r="C44" s="287">
        <v>25700.0</v>
      </c>
      <c r="D44" s="288">
        <v>0.0</v>
      </c>
      <c r="E44" s="289">
        <v>121710.0</v>
      </c>
      <c r="F44" s="290">
        <v>6.943728555061539E-4</v>
      </c>
      <c r="G44" s="290">
        <v>-0.26595666123905554</v>
      </c>
      <c r="H44" s="290">
        <v>-0.8</v>
      </c>
      <c r="I44" s="290">
        <v>1.0</v>
      </c>
      <c r="J44" s="291">
        <v>-0.0117</v>
      </c>
      <c r="K44" s="290">
        <v>-6.038546218861377E-4</v>
      </c>
      <c r="L44" s="292">
        <v>6.982219532158247E-4</v>
      </c>
      <c r="M44" s="293" t="s">
        <v>631</v>
      </c>
      <c r="N44" s="294">
        <v>3.7381962416919383</v>
      </c>
      <c r="O44" s="295" t="s">
        <v>306</v>
      </c>
      <c r="P44" s="295" t="s">
        <v>632</v>
      </c>
      <c r="Q44" s="296">
        <v>3127.947</v>
      </c>
      <c r="R44" s="297" t="s">
        <v>633</v>
      </c>
      <c r="S44" s="298" t="s">
        <v>706</v>
      </c>
      <c r="T44" s="298"/>
      <c r="U44" s="299">
        <v>2915.5</v>
      </c>
      <c r="V44" s="300">
        <v>8.814954553249871</v>
      </c>
      <c r="W44" s="300">
        <v>2535.1042564979725</v>
      </c>
      <c r="X44" s="300">
        <v>12.313243421813059</v>
      </c>
      <c r="Y44" s="301">
        <v>-1.732350351056315E-5</v>
      </c>
      <c r="Z44" s="302">
        <v>0.0027228265379651913</v>
      </c>
      <c r="AA44">
        <v>0.053671047706096875</v>
      </c>
      <c r="AB44" s="172">
        <v>51.0</v>
      </c>
      <c r="AC44" s="303">
        <v>26110.444246839634</v>
      </c>
      <c r="AD44" s="304"/>
      <c r="AE44" s="304"/>
      <c r="AF44" s="304"/>
    </row>
    <row r="45">
      <c r="A45" s="285">
        <v>-0.0037342358245867576</v>
      </c>
      <c r="B45" s="286" t="s">
        <v>707</v>
      </c>
      <c r="C45" s="287">
        <v>7900.0</v>
      </c>
      <c r="D45" s="288">
        <v>0.0</v>
      </c>
      <c r="E45" s="289">
        <v>1.0</v>
      </c>
      <c r="F45" s="290">
        <v>-0.002019797457409846</v>
      </c>
      <c r="G45" s="290">
        <v>-4.677498184395389</v>
      </c>
      <c r="H45" s="290">
        <v>-2.06</v>
      </c>
      <c r="I45" s="290">
        <v>-0.1</v>
      </c>
      <c r="J45" s="291">
        <v>0.0</v>
      </c>
      <c r="K45" s="290">
        <v>4.149660210284395E-5</v>
      </c>
      <c r="L45" s="292">
        <v>-0.002015882506553246</v>
      </c>
      <c r="M45" s="293" t="s">
        <v>631</v>
      </c>
      <c r="N45" s="294">
        <v>-2.501378230647428</v>
      </c>
      <c r="O45" s="295" t="s">
        <v>306</v>
      </c>
      <c r="P45" s="295" t="s">
        <v>658</v>
      </c>
      <c r="Q45" s="296">
        <v>0.0079</v>
      </c>
      <c r="R45" s="297" t="s">
        <v>641</v>
      </c>
      <c r="S45" s="298" t="s">
        <v>708</v>
      </c>
      <c r="T45" s="298"/>
      <c r="U45" s="299">
        <v>-2644.69</v>
      </c>
      <c r="V45" s="300" t="s">
        <v>306</v>
      </c>
      <c r="W45" s="300">
        <v>2337.9027911782223</v>
      </c>
      <c r="X45" s="300">
        <v>38.81810010297964</v>
      </c>
      <c r="Y45" s="301">
        <v>-5.397807485630086E-10</v>
      </c>
      <c r="Z45" s="302">
        <v>0.0050305382822848355</v>
      </c>
      <c r="AA45">
        <v>-0.6002512977341956</v>
      </c>
      <c r="AB45" s="172">
        <v>51.0</v>
      </c>
      <c r="AC45" s="303">
        <v>7911.997404676956</v>
      </c>
      <c r="AD45" s="304"/>
      <c r="AE45" s="304"/>
      <c r="AF45" s="304"/>
    </row>
    <row r="46">
      <c r="A46" s="285">
        <v>0.002663229909565684</v>
      </c>
      <c r="B46" s="286" t="s">
        <v>709</v>
      </c>
      <c r="C46" s="287">
        <v>20500.0</v>
      </c>
      <c r="D46" s="288">
        <v>0.0</v>
      </c>
      <c r="E46" s="289">
        <v>31810.0</v>
      </c>
      <c r="F46" s="290">
        <v>0.0011420643068696936</v>
      </c>
      <c r="G46" s="290">
        <v>3.7018598699142777</v>
      </c>
      <c r="H46" s="290">
        <v>-0.13333333339999998</v>
      </c>
      <c r="I46" s="290">
        <v>4.333333333</v>
      </c>
      <c r="J46" s="291">
        <v>0.005</v>
      </c>
      <c r="K46" s="290">
        <v>1.5797197859399725E-4</v>
      </c>
      <c r="L46" s="292">
        <v>0.0010551407923265858</v>
      </c>
      <c r="M46" s="293" t="s">
        <v>306</v>
      </c>
      <c r="N46" s="294">
        <v>8.710086765660733</v>
      </c>
      <c r="O46" s="295" t="s">
        <v>306</v>
      </c>
      <c r="P46" s="295" t="s">
        <v>640</v>
      </c>
      <c r="Q46" s="296">
        <v>652.105</v>
      </c>
      <c r="R46" s="297" t="s">
        <v>633</v>
      </c>
      <c r="S46" s="298" t="s">
        <v>652</v>
      </c>
      <c r="T46" s="298"/>
      <c r="U46" s="299">
        <v>2538.04</v>
      </c>
      <c r="V46" s="300">
        <v>8.077098863690091</v>
      </c>
      <c r="W46" s="300">
        <v>2161.2437566754165</v>
      </c>
      <c r="X46" s="300">
        <v>21.578845214304778</v>
      </c>
      <c r="Y46" s="301">
        <v>3.192418593259109E-5</v>
      </c>
      <c r="Z46" s="302">
        <v>0.009915797601712356</v>
      </c>
      <c r="AA46">
        <v>0.03283806599726202</v>
      </c>
      <c r="AB46" s="172">
        <v>51.0</v>
      </c>
      <c r="AC46" s="303">
        <v>20371.0588755126</v>
      </c>
      <c r="AD46" s="304"/>
      <c r="AE46" s="304"/>
      <c r="AF46" s="304"/>
    </row>
    <row r="47">
      <c r="A47" s="285">
        <v>0.001955038977034277</v>
      </c>
      <c r="B47" s="286" t="s">
        <v>710</v>
      </c>
      <c r="C47" s="287">
        <v>47800.0</v>
      </c>
      <c r="D47" s="288">
        <v>0.0</v>
      </c>
      <c r="E47" s="289">
        <v>3108210.0</v>
      </c>
      <c r="F47" s="290">
        <v>0.0021120120456630297</v>
      </c>
      <c r="G47" s="290">
        <v>1.1005306761883842</v>
      </c>
      <c r="H47" s="290">
        <v>-0.4090909091</v>
      </c>
      <c r="I47" s="290">
        <v>0.4545454545</v>
      </c>
      <c r="J47" s="291">
        <v>0.0573</v>
      </c>
      <c r="K47" s="290">
        <v>0.0015044928352701073</v>
      </c>
      <c r="L47" s="292">
        <v>-0.007161130452078287</v>
      </c>
      <c r="M47" s="293" t="s">
        <v>306</v>
      </c>
      <c r="N47" s="294">
        <v>2.9914645654578695</v>
      </c>
      <c r="O47" s="295" t="s">
        <v>306</v>
      </c>
      <c r="P47" s="295" t="s">
        <v>640</v>
      </c>
      <c r="Q47" s="296">
        <v>148572.438</v>
      </c>
      <c r="R47" s="297" t="s">
        <v>633</v>
      </c>
      <c r="S47" s="298" t="s">
        <v>661</v>
      </c>
      <c r="T47" s="298"/>
      <c r="U47" s="299">
        <v>1774.56</v>
      </c>
      <c r="V47" s="300">
        <v>26.936254620863764</v>
      </c>
      <c r="W47" s="300">
        <v>2915.235656719304</v>
      </c>
      <c r="X47" s="300">
        <v>16.748800755369235</v>
      </c>
      <c r="Y47" s="301">
        <v>0.005591085926896165</v>
      </c>
      <c r="Z47" s="302">
        <v>0.0066440606602096225</v>
      </c>
      <c r="AA47">
        <v>-0.05636183985765186</v>
      </c>
      <c r="AB47" s="172">
        <v>51.0</v>
      </c>
      <c r="AC47" s="303">
        <v>47392.919629462805</v>
      </c>
      <c r="AD47" s="304"/>
      <c r="AE47" s="304"/>
      <c r="AF47" s="304"/>
    </row>
    <row r="48">
      <c r="A48" s="285">
        <v>-0.0011403894271204435</v>
      </c>
      <c r="B48" s="286" t="s">
        <v>711</v>
      </c>
      <c r="C48" s="287">
        <v>8100.0</v>
      </c>
      <c r="D48" s="288">
        <v>0.0</v>
      </c>
      <c r="E48" s="289">
        <v>564601.0</v>
      </c>
      <c r="F48" s="290">
        <v>4.5063619429016786E-4</v>
      </c>
      <c r="G48" s="290">
        <v>-3.8199602830892805</v>
      </c>
      <c r="H48" s="290">
        <v>-1.56666666666</v>
      </c>
      <c r="I48" s="290">
        <v>-0.3333333333</v>
      </c>
      <c r="J48" s="291">
        <v>0.0125</v>
      </c>
      <c r="K48" s="290">
        <v>3.624361848268594E-4</v>
      </c>
      <c r="L48" s="292">
        <v>4.545052058423438E-4</v>
      </c>
      <c r="M48" s="293" t="s">
        <v>306</v>
      </c>
      <c r="N48" s="294">
        <v>-1.187590966940409</v>
      </c>
      <c r="O48" s="295" t="s">
        <v>306</v>
      </c>
      <c r="P48" s="295" t="s">
        <v>632</v>
      </c>
      <c r="Q48" s="296">
        <v>4573.2681</v>
      </c>
      <c r="R48" s="297" t="s">
        <v>644</v>
      </c>
      <c r="S48" s="298" t="s">
        <v>712</v>
      </c>
      <c r="T48" s="298" t="s">
        <v>713</v>
      </c>
      <c r="U48" s="299">
        <v>228.61</v>
      </c>
      <c r="V48" s="300">
        <v>35.431520930842915</v>
      </c>
      <c r="W48" s="300">
        <v>1776.536743057524</v>
      </c>
      <c r="X48" s="300">
        <v>23.135688952729055</v>
      </c>
      <c r="Y48" s="301">
        <v>-9.346777953718126E-5</v>
      </c>
      <c r="Z48" s="302">
        <v>-5.447336743822422E-4</v>
      </c>
      <c r="AA48">
        <v>-0.5797223330675333</v>
      </c>
      <c r="AB48" s="172">
        <v>51.0</v>
      </c>
      <c r="AC48" s="303">
        <v>8193.99339198317</v>
      </c>
      <c r="AD48" s="304"/>
      <c r="AE48" s="304"/>
      <c r="AF48" s="304"/>
    </row>
    <row r="49">
      <c r="A49" s="285">
        <v>-0.002789845583647002</v>
      </c>
      <c r="B49" s="286" t="s">
        <v>714</v>
      </c>
      <c r="C49" s="287">
        <v>23000.0</v>
      </c>
      <c r="D49" s="288">
        <v>0.0</v>
      </c>
      <c r="E49" s="289">
        <v>1.0</v>
      </c>
      <c r="F49" s="290">
        <v>-0.0013025686542435819</v>
      </c>
      <c r="G49" s="290">
        <v>-3.6231199405390817</v>
      </c>
      <c r="H49" s="290">
        <v>-1.52</v>
      </c>
      <c r="I49" s="290">
        <v>-0.1</v>
      </c>
      <c r="J49" s="291">
        <v>0.0</v>
      </c>
      <c r="K49" s="290">
        <v>-2.761265420623009E-4</v>
      </c>
      <c r="L49" s="292">
        <v>-0.0013373880378720147</v>
      </c>
      <c r="M49" s="293" t="s">
        <v>631</v>
      </c>
      <c r="N49" s="294">
        <v>-1.6422850144365662</v>
      </c>
      <c r="O49" s="295" t="s">
        <v>306</v>
      </c>
      <c r="P49" s="295" t="s">
        <v>658</v>
      </c>
      <c r="Q49" s="296">
        <v>0.023</v>
      </c>
      <c r="R49" s="297" t="s">
        <v>641</v>
      </c>
      <c r="S49" s="298" t="s">
        <v>634</v>
      </c>
      <c r="T49" s="298"/>
      <c r="U49" s="299">
        <v>1000.5</v>
      </c>
      <c r="V49" s="300">
        <v>22.988505747126435</v>
      </c>
      <c r="W49" s="300">
        <v>4139.374661005126</v>
      </c>
      <c r="X49" s="300">
        <v>14.081652432730401</v>
      </c>
      <c r="Y49" s="301">
        <v>-1.1826441050001122E-9</v>
      </c>
      <c r="Z49" s="302">
        <v>0.0022076731127552048</v>
      </c>
      <c r="AA49">
        <v>-0.2664132299655734</v>
      </c>
      <c r="AB49" s="172">
        <v>51.0</v>
      </c>
      <c r="AC49" s="303">
        <v>22993.263390000764</v>
      </c>
      <c r="AD49" s="304"/>
      <c r="AE49" s="304"/>
      <c r="AF49" s="304"/>
    </row>
    <row r="50">
      <c r="A50" s="285">
        <v>-0.00378632122066549</v>
      </c>
      <c r="B50" s="286" t="s">
        <v>715</v>
      </c>
      <c r="C50" s="287">
        <v>14600.0</v>
      </c>
      <c r="D50" s="288">
        <v>0.0</v>
      </c>
      <c r="E50" s="289">
        <v>10610.0</v>
      </c>
      <c r="F50" s="290">
        <v>-0.0020009639448646584</v>
      </c>
      <c r="G50" s="290">
        <v>-4.184912863359545</v>
      </c>
      <c r="H50" s="290">
        <v>-1.6076923077</v>
      </c>
      <c r="I50" s="290">
        <v>-0.5384615385</v>
      </c>
      <c r="J50" s="291">
        <v>-0.0135</v>
      </c>
      <c r="K50" s="290">
        <v>-1.8207083977128522E-4</v>
      </c>
      <c r="L50" s="292">
        <v>-0.001997064547198677</v>
      </c>
      <c r="M50" s="293" t="s">
        <v>631</v>
      </c>
      <c r="N50" s="294">
        <v>-3.3566095841863945</v>
      </c>
      <c r="O50" s="295" t="s">
        <v>306</v>
      </c>
      <c r="P50" s="295" t="s">
        <v>637</v>
      </c>
      <c r="Q50" s="296">
        <v>154.906</v>
      </c>
      <c r="R50" s="297" t="s">
        <v>633</v>
      </c>
      <c r="S50" s="298" t="s">
        <v>664</v>
      </c>
      <c r="T50" s="298"/>
      <c r="U50" s="299">
        <v>1201.84</v>
      </c>
      <c r="V50" s="300">
        <v>12.148039672502165</v>
      </c>
      <c r="W50" s="300">
        <v>1378.3187956356803</v>
      </c>
      <c r="X50" s="300">
        <v>13.028471494035479</v>
      </c>
      <c r="Y50" s="301">
        <v>-1.0773468386422507E-5</v>
      </c>
      <c r="Z50" s="302">
        <v>0.00669632624893374</v>
      </c>
      <c r="AA50">
        <v>-0.15138593388033172</v>
      </c>
      <c r="AB50" s="172">
        <v>51.0</v>
      </c>
      <c r="AC50" s="303">
        <v>14806.846076563575</v>
      </c>
      <c r="AD50" s="304"/>
      <c r="AE50" s="304"/>
      <c r="AF50" s="304"/>
    </row>
    <row r="51">
      <c r="A51" s="285">
        <v>0.005176833660768581</v>
      </c>
      <c r="B51" s="286" t="s">
        <v>716</v>
      </c>
      <c r="C51" s="287">
        <v>36100.0</v>
      </c>
      <c r="D51" s="288">
        <v>0.0</v>
      </c>
      <c r="E51" s="289">
        <v>433910.0</v>
      </c>
      <c r="F51" s="290">
        <v>0.005629203731792022</v>
      </c>
      <c r="G51" s="290">
        <v>1.8735118287831114</v>
      </c>
      <c r="H51" s="290">
        <v>-0.3</v>
      </c>
      <c r="I51" s="290">
        <v>1.0</v>
      </c>
      <c r="J51" s="291">
        <v>0.0714</v>
      </c>
      <c r="K51" s="290">
        <v>0.0031817803745567384</v>
      </c>
      <c r="L51" s="292">
        <v>-0.008496116590396433</v>
      </c>
      <c r="M51" s="293" t="s">
        <v>306</v>
      </c>
      <c r="N51" s="294">
        <v>3.3138615163667464</v>
      </c>
      <c r="O51" s="295" t="s">
        <v>306</v>
      </c>
      <c r="P51" s="295" t="s">
        <v>650</v>
      </c>
      <c r="Q51" s="296">
        <v>15664.151</v>
      </c>
      <c r="R51" s="297" t="s">
        <v>633</v>
      </c>
      <c r="S51" s="298" t="s">
        <v>652</v>
      </c>
      <c r="T51" s="298"/>
      <c r="U51" s="299">
        <v>2108.3</v>
      </c>
      <c r="V51" s="300">
        <v>17.122800360480007</v>
      </c>
      <c r="W51" s="300">
        <v>2161.2437566754165</v>
      </c>
      <c r="X51" s="300">
        <v>21.578845214304778</v>
      </c>
      <c r="Y51" s="301">
        <v>0.0015455634617115334</v>
      </c>
      <c r="Z51" s="302">
        <v>0.018828624680729742</v>
      </c>
      <c r="AA51">
        <v>-0.12229010293226916</v>
      </c>
      <c r="AB51" s="172">
        <v>51.0</v>
      </c>
      <c r="AC51" s="303">
        <v>35693.580315161606</v>
      </c>
      <c r="AD51" s="304"/>
      <c r="AE51" s="304"/>
      <c r="AF51" s="304"/>
    </row>
    <row r="52">
      <c r="A52" s="285">
        <v>-0.005120404920347644</v>
      </c>
      <c r="B52" s="286" t="s">
        <v>717</v>
      </c>
      <c r="C52" s="287">
        <v>57700.0</v>
      </c>
      <c r="D52" s="288">
        <v>0.0</v>
      </c>
      <c r="E52" s="289">
        <v>37010.0</v>
      </c>
      <c r="F52" s="290">
        <v>-0.002006889390094415</v>
      </c>
      <c r="G52" s="290">
        <v>-6.74854927943192</v>
      </c>
      <c r="H52" s="290">
        <v>-2.2</v>
      </c>
      <c r="I52" s="290">
        <v>-1.0</v>
      </c>
      <c r="J52" s="291">
        <v>0.0</v>
      </c>
      <c r="K52" s="290">
        <v>-5.210875815973397E-4</v>
      </c>
      <c r="L52" s="292">
        <v>-0.0020029783088804033</v>
      </c>
      <c r="M52" s="293" t="s">
        <v>654</v>
      </c>
      <c r="N52" s="294">
        <v>-4.85005038206749</v>
      </c>
      <c r="O52" s="295" t="s">
        <v>306</v>
      </c>
      <c r="P52" s="295" t="s">
        <v>637</v>
      </c>
      <c r="Q52" s="296">
        <v>2135.477</v>
      </c>
      <c r="R52" s="297" t="s">
        <v>633</v>
      </c>
      <c r="S52" s="298" t="s">
        <v>634</v>
      </c>
      <c r="T52" s="298" t="s">
        <v>718</v>
      </c>
      <c r="U52" s="299">
        <v>6384.71</v>
      </c>
      <c r="V52" s="300">
        <v>9.037215472589985</v>
      </c>
      <c r="W52" s="300">
        <v>4139.374661005126</v>
      </c>
      <c r="X52" s="300">
        <v>14.081652432730401</v>
      </c>
      <c r="Y52" s="301">
        <v>-2.0156498465074386E-4</v>
      </c>
      <c r="Z52" s="302">
        <v>0.010156080395494994</v>
      </c>
      <c r="AA52">
        <v>0.09684169399162679</v>
      </c>
      <c r="AB52" s="172">
        <v>51.0</v>
      </c>
      <c r="AC52" s="303">
        <v>58352.57671544076</v>
      </c>
      <c r="AD52" s="304"/>
      <c r="AE52" s="304"/>
      <c r="AF52" s="304"/>
    </row>
    <row r="53">
      <c r="A53" s="285">
        <v>-0.004996893772365496</v>
      </c>
      <c r="B53" s="286" t="s">
        <v>719</v>
      </c>
      <c r="C53" s="287">
        <v>53000.0</v>
      </c>
      <c r="D53" s="288">
        <v>0.0</v>
      </c>
      <c r="E53" s="289">
        <v>1.0</v>
      </c>
      <c r="F53" s="290">
        <v>-0.0019971337965595955</v>
      </c>
      <c r="G53" s="290">
        <v>-6.76244802321947</v>
      </c>
      <c r="H53" s="290">
        <v>-2.2</v>
      </c>
      <c r="I53" s="290">
        <v>-1.0</v>
      </c>
      <c r="J53" s="291">
        <v>-0.0275</v>
      </c>
      <c r="K53" s="290">
        <v>-2.8872788914603107E-4</v>
      </c>
      <c r="L53" s="292">
        <v>-0.0019932588480462265</v>
      </c>
      <c r="M53" s="293" t="s">
        <v>654</v>
      </c>
      <c r="N53" s="294">
        <v>-4.225628339330568</v>
      </c>
      <c r="O53" s="295" t="s">
        <v>306</v>
      </c>
      <c r="P53" s="295" t="s">
        <v>632</v>
      </c>
      <c r="Q53" s="296">
        <v>0.053</v>
      </c>
      <c r="R53" s="297" t="s">
        <v>641</v>
      </c>
      <c r="S53" s="298" t="s">
        <v>708</v>
      </c>
      <c r="T53" s="298" t="s">
        <v>720</v>
      </c>
      <c r="U53" s="299">
        <v>-1594.36</v>
      </c>
      <c r="V53" s="300" t="s">
        <v>306</v>
      </c>
      <c r="W53" s="300">
        <v>2337.9027911782223</v>
      </c>
      <c r="X53" s="300">
        <v>38.81810010297964</v>
      </c>
      <c r="Y53" s="301">
        <v>-4.867739861646736E-9</v>
      </c>
      <c r="Z53" s="302">
        <v>0.008418072078119163</v>
      </c>
      <c r="AA53">
        <v>-0.5992935045130134</v>
      </c>
      <c r="AB53" s="172">
        <v>51.0</v>
      </c>
      <c r="AC53" s="303">
        <v>53687.55949845326</v>
      </c>
      <c r="AD53" s="304"/>
      <c r="AE53" s="304"/>
      <c r="AF53" s="304"/>
    </row>
    <row r="54">
      <c r="A54" s="285">
        <v>-0.0028370946202313668</v>
      </c>
      <c r="B54" s="286" t="s">
        <v>721</v>
      </c>
      <c r="C54" s="287">
        <v>13900.0</v>
      </c>
      <c r="D54" s="288">
        <v>0.0</v>
      </c>
      <c r="E54" s="289">
        <v>0.0</v>
      </c>
      <c r="F54" s="290">
        <v>-0.0011309089868103413</v>
      </c>
      <c r="G54" s="290">
        <v>-3.6881667211552367</v>
      </c>
      <c r="H54" s="290">
        <v>-2.06</v>
      </c>
      <c r="I54" s="290">
        <v>-0.1</v>
      </c>
      <c r="J54" s="291">
        <v>0.0</v>
      </c>
      <c r="K54" s="290">
        <v>-2.55928903821741E-4</v>
      </c>
      <c r="L54" s="292">
        <v>-0.0012828934263025892</v>
      </c>
      <c r="M54" s="293" t="s">
        <v>631</v>
      </c>
      <c r="N54" s="294">
        <v>-1.9744137366920858</v>
      </c>
      <c r="O54" s="295" t="s">
        <v>306</v>
      </c>
      <c r="P54" s="295" t="s">
        <v>658</v>
      </c>
      <c r="Q54" s="296">
        <v>0.0</v>
      </c>
      <c r="R54" s="297" t="s">
        <v>633</v>
      </c>
      <c r="S54" s="298" t="s">
        <v>642</v>
      </c>
      <c r="T54" s="298"/>
      <c r="U54" s="299">
        <v>1047.83</v>
      </c>
      <c r="V54" s="300">
        <v>13.2655106267238</v>
      </c>
      <c r="W54" s="300">
        <v>2393.932165164847</v>
      </c>
      <c r="X54" s="300">
        <v>15.498907027838142</v>
      </c>
      <c r="Y54" s="301">
        <v>-9.249761698361102E-15</v>
      </c>
      <c r="Z54" s="302">
        <v>0.002294023215250414</v>
      </c>
      <c r="AA54">
        <v>-0.16677387563105062</v>
      </c>
      <c r="AB54" s="172">
        <v>51.0</v>
      </c>
      <c r="AC54" s="303">
        <v>13897.17839891095</v>
      </c>
      <c r="AD54" s="304"/>
      <c r="AE54" s="304"/>
      <c r="AF54" s="304"/>
    </row>
    <row r="55">
      <c r="A55" s="285">
        <v>0.016670558122325672</v>
      </c>
      <c r="B55" s="286" t="s">
        <v>722</v>
      </c>
      <c r="C55" s="287">
        <v>18300.0</v>
      </c>
      <c r="D55" s="288">
        <v>0.04571428571428582</v>
      </c>
      <c r="E55" s="289">
        <v>1.7289001E7</v>
      </c>
      <c r="F55" s="290">
        <v>0.01816303952524334</v>
      </c>
      <c r="G55" s="290">
        <v>5.87816601691194</v>
      </c>
      <c r="H55" s="290">
        <v>1.6</v>
      </c>
      <c r="I55" s="290">
        <v>1.0</v>
      </c>
      <c r="J55" s="291">
        <v>0.22</v>
      </c>
      <c r="K55" s="290">
        <v>0.008476326146328934</v>
      </c>
      <c r="L55" s="292">
        <v>-2.1318369014277153E-4</v>
      </c>
      <c r="M55" s="293" t="s">
        <v>678</v>
      </c>
      <c r="N55" s="294">
        <v>7.605812072428202</v>
      </c>
      <c r="O55" s="295" t="s">
        <v>306</v>
      </c>
      <c r="P55" s="295" t="s">
        <v>640</v>
      </c>
      <c r="Q55" s="296">
        <v>316388.7183</v>
      </c>
      <c r="R55" s="297" t="s">
        <v>641</v>
      </c>
      <c r="S55" s="298" t="s">
        <v>697</v>
      </c>
      <c r="T55" s="298"/>
      <c r="U55" s="299">
        <v>-905.95</v>
      </c>
      <c r="V55" s="300" t="s">
        <v>306</v>
      </c>
      <c r="W55" s="300">
        <v>697.8639485271322</v>
      </c>
      <c r="X55" s="300">
        <v>44.120271221631945</v>
      </c>
      <c r="Y55" s="301">
        <v>0.09984468818137875</v>
      </c>
      <c r="Z55" s="302">
        <v>0.13972667587175192</v>
      </c>
      <c r="AA55">
        <v>-0.22743158589602674</v>
      </c>
      <c r="AB55" s="172">
        <v>51.0</v>
      </c>
      <c r="AC55" s="303">
        <v>17825.442843408953</v>
      </c>
      <c r="AD55" s="304"/>
      <c r="AE55" s="304"/>
      <c r="AF55" s="304"/>
    </row>
    <row r="56">
      <c r="A56" s="285">
        <v>0.0040724724545031605</v>
      </c>
      <c r="B56" s="286" t="s">
        <v>723</v>
      </c>
      <c r="C56" s="287">
        <v>17700.0</v>
      </c>
      <c r="D56" s="288">
        <v>0.0</v>
      </c>
      <c r="E56" s="289">
        <v>26610.0</v>
      </c>
      <c r="F56" s="290">
        <v>0.004841461239130898</v>
      </c>
      <c r="G56" s="290">
        <v>1.84218925258051</v>
      </c>
      <c r="H56" s="290">
        <v>-0.3</v>
      </c>
      <c r="I56" s="290">
        <v>1.0</v>
      </c>
      <c r="J56" s="291">
        <v>0.0366</v>
      </c>
      <c r="K56" s="290">
        <v>8.951902565402161E-4</v>
      </c>
      <c r="L56" s="292">
        <v>0.004367560446668472</v>
      </c>
      <c r="M56" s="293" t="s">
        <v>306</v>
      </c>
      <c r="N56" s="294">
        <v>4.0362219116366616</v>
      </c>
      <c r="O56" s="295" t="s">
        <v>306</v>
      </c>
      <c r="P56" s="295" t="s">
        <v>640</v>
      </c>
      <c r="Q56" s="296">
        <v>470.997</v>
      </c>
      <c r="R56" s="297" t="s">
        <v>633</v>
      </c>
      <c r="S56" s="298" t="s">
        <v>724</v>
      </c>
      <c r="T56" s="298"/>
      <c r="U56" s="299">
        <v>1469.28</v>
      </c>
      <c r="V56" s="300">
        <v>12.04671675922901</v>
      </c>
      <c r="W56" s="300">
        <v>1627.2018012279375</v>
      </c>
      <c r="X56" s="300">
        <v>17.321263501912235</v>
      </c>
      <c r="Y56" s="301">
        <v>3.563468121493898E-5</v>
      </c>
      <c r="Z56" s="302">
        <v>0.01944497818291865</v>
      </c>
      <c r="AA56">
        <v>-0.056865107207211274</v>
      </c>
      <c r="AB56" s="172">
        <v>51.0</v>
      </c>
      <c r="AC56" s="303">
        <v>17446.037870484895</v>
      </c>
      <c r="AD56" s="304"/>
      <c r="AE56" s="304"/>
      <c r="AF56" s="304"/>
    </row>
    <row r="57">
      <c r="A57" s="285">
        <v>0.012194889370650648</v>
      </c>
      <c r="B57" s="286" t="s">
        <v>725</v>
      </c>
      <c r="C57" s="287">
        <v>24400.0</v>
      </c>
      <c r="D57" s="288">
        <v>-0.05791505791505791</v>
      </c>
      <c r="E57" s="289">
        <v>4424001.0</v>
      </c>
      <c r="F57" s="290">
        <v>0.012172921420679795</v>
      </c>
      <c r="G57" s="290">
        <v>2.9028866459290574</v>
      </c>
      <c r="H57" s="290">
        <v>-0.40714285714</v>
      </c>
      <c r="I57" s="290">
        <v>0.4642857143</v>
      </c>
      <c r="J57" s="291">
        <v>0.202</v>
      </c>
      <c r="K57" s="290">
        <v>0.01302107368136541</v>
      </c>
      <c r="L57" s="292">
        <v>-0.04404786543406214</v>
      </c>
      <c r="M57" s="293" t="s">
        <v>306</v>
      </c>
      <c r="N57" s="294">
        <v>5.490910775340325</v>
      </c>
      <c r="O57" s="295" t="s">
        <v>306</v>
      </c>
      <c r="P57" s="295" t="s">
        <v>640</v>
      </c>
      <c r="Q57" s="296">
        <v>107945.6244</v>
      </c>
      <c r="R57" s="297" t="s">
        <v>641</v>
      </c>
      <c r="S57" s="298" t="s">
        <v>661</v>
      </c>
      <c r="T57" s="298"/>
      <c r="U57" s="299">
        <v>507.27</v>
      </c>
      <c r="V57" s="300">
        <v>48.100617028406965</v>
      </c>
      <c r="W57" s="300">
        <v>2915.235656719304</v>
      </c>
      <c r="X57" s="300">
        <v>16.748800755369235</v>
      </c>
      <c r="Y57" s="301">
        <v>0.025817798744044503</v>
      </c>
      <c r="Z57" s="302">
        <v>0.0675062250265564</v>
      </c>
      <c r="AA57">
        <v>-0.43618104826430026</v>
      </c>
      <c r="AB57" s="172">
        <v>51.0</v>
      </c>
      <c r="AC57" s="303">
        <v>21758.470403672687</v>
      </c>
      <c r="AD57" s="304"/>
      <c r="AE57" s="304"/>
      <c r="AF57" s="304"/>
    </row>
    <row r="58">
      <c r="A58" s="285">
        <v>-0.004909915067195284</v>
      </c>
      <c r="B58" s="286" t="s">
        <v>726</v>
      </c>
      <c r="C58" s="287">
        <v>4800.0</v>
      </c>
      <c r="D58" s="288">
        <v>-0.020408163265306256</v>
      </c>
      <c r="E58" s="289">
        <v>61900.99999999999</v>
      </c>
      <c r="F58" s="290">
        <v>-0.002004839251160464</v>
      </c>
      <c r="G58" s="290">
        <v>-6.715173951152041</v>
      </c>
      <c r="H58" s="290">
        <v>-2.2</v>
      </c>
      <c r="I58" s="290">
        <v>-1.0</v>
      </c>
      <c r="J58" s="291">
        <v>0.0</v>
      </c>
      <c r="K58" s="290">
        <v>-1.226445383198595E-4</v>
      </c>
      <c r="L58" s="292">
        <v>-0.002001026948101123</v>
      </c>
      <c r="M58" s="293" t="s">
        <v>654</v>
      </c>
      <c r="N58" s="294">
        <v>-4.396213062583198</v>
      </c>
      <c r="O58" s="295" t="s">
        <v>306</v>
      </c>
      <c r="P58" s="295" t="s">
        <v>632</v>
      </c>
      <c r="Q58" s="296">
        <v>297.12479999999994</v>
      </c>
      <c r="R58" s="297" t="s">
        <v>641</v>
      </c>
      <c r="S58" s="298" t="s">
        <v>634</v>
      </c>
      <c r="T58" s="298"/>
      <c r="U58" s="299">
        <v>148.77</v>
      </c>
      <c r="V58" s="300">
        <v>32.264569469651136</v>
      </c>
      <c r="W58" s="300">
        <v>4139.374661005126</v>
      </c>
      <c r="X58" s="300">
        <v>14.081652432730401</v>
      </c>
      <c r="Y58" s="301">
        <v>-2.6755649378074958E-5</v>
      </c>
      <c r="Z58" s="302">
        <v>0.008793724581019725</v>
      </c>
      <c r="AA58">
        <v>-0.5984849746551268</v>
      </c>
      <c r="AB58" s="172">
        <v>51.0</v>
      </c>
      <c r="AC58" s="303">
        <v>4950.1157842288485</v>
      </c>
      <c r="AD58" s="304"/>
      <c r="AE58" s="304"/>
      <c r="AF58" s="304"/>
    </row>
    <row r="59">
      <c r="A59" s="285">
        <v>-0.0052331791554908035</v>
      </c>
      <c r="B59" s="286" t="s">
        <v>727</v>
      </c>
      <c r="C59" s="287">
        <v>53500.0</v>
      </c>
      <c r="D59" s="288">
        <v>0.0</v>
      </c>
      <c r="E59" s="289">
        <v>353610.0</v>
      </c>
      <c r="F59" s="290">
        <v>-0.001986337431957086</v>
      </c>
      <c r="G59" s="290">
        <v>-6.760355145216539</v>
      </c>
      <c r="H59" s="290">
        <v>-2.2</v>
      </c>
      <c r="I59" s="290">
        <v>-1.0</v>
      </c>
      <c r="J59" s="291">
        <v>-0.0446</v>
      </c>
      <c r="K59" s="290">
        <v>-7.868911367263492E-4</v>
      </c>
      <c r="L59" s="292">
        <v>-0.0019824590927051246</v>
      </c>
      <c r="M59" s="293" t="s">
        <v>654</v>
      </c>
      <c r="N59" s="294">
        <v>-4.767498658265061</v>
      </c>
      <c r="O59" s="295" t="s">
        <v>306</v>
      </c>
      <c r="P59" s="295" t="s">
        <v>637</v>
      </c>
      <c r="Q59" s="296">
        <v>18918.135</v>
      </c>
      <c r="R59" s="297" t="s">
        <v>633</v>
      </c>
      <c r="S59" s="298" t="s">
        <v>652</v>
      </c>
      <c r="T59" s="298"/>
      <c r="U59" s="299">
        <v>2151.3</v>
      </c>
      <c r="V59" s="300">
        <v>24.868684051503738</v>
      </c>
      <c r="W59" s="300">
        <v>2161.2437566754165</v>
      </c>
      <c r="X59" s="300">
        <v>21.578845214304778</v>
      </c>
      <c r="Y59" s="301">
        <v>-0.0018308585807038098</v>
      </c>
      <c r="Z59" s="302">
        <v>0.009533898845259658</v>
      </c>
      <c r="AA59">
        <v>-0.19421376812830993</v>
      </c>
      <c r="AB59" s="172">
        <v>51.0</v>
      </c>
      <c r="AC59" s="303">
        <v>54515.65086210811</v>
      </c>
      <c r="AD59" s="304"/>
      <c r="AE59" s="304"/>
      <c r="AF59" s="304"/>
    </row>
    <row r="60">
      <c r="A60" s="285">
        <v>0.0187505110700365</v>
      </c>
      <c r="B60" s="286" t="s">
        <v>728</v>
      </c>
      <c r="C60" s="287">
        <v>29500.0</v>
      </c>
      <c r="D60" s="288">
        <v>-0.0033783783783783994</v>
      </c>
      <c r="E60" s="289">
        <v>901801.0</v>
      </c>
      <c r="F60" s="290">
        <v>0.02110287249862352</v>
      </c>
      <c r="G60" s="290">
        <v>5.718309239357217</v>
      </c>
      <c r="H60" s="290">
        <v>0.19322033898000002</v>
      </c>
      <c r="I60" s="290">
        <v>0.9661016949</v>
      </c>
      <c r="J60" s="291">
        <v>0.2447</v>
      </c>
      <c r="K60" s="290">
        <v>0.010789084036505194</v>
      </c>
      <c r="L60" s="292">
        <v>-0.008496927299534163</v>
      </c>
      <c r="M60" s="293" t="s">
        <v>306</v>
      </c>
      <c r="N60" s="294">
        <v>6.354666043896186</v>
      </c>
      <c r="O60" s="295" t="s">
        <v>306</v>
      </c>
      <c r="P60" s="295" t="s">
        <v>650</v>
      </c>
      <c r="Q60" s="296">
        <v>26603.1295</v>
      </c>
      <c r="R60" s="297" t="s">
        <v>644</v>
      </c>
      <c r="S60" s="298" t="s">
        <v>642</v>
      </c>
      <c r="T60" s="298"/>
      <c r="U60" s="299">
        <v>1838.72</v>
      </c>
      <c r="V60" s="300">
        <v>16.043769578837452</v>
      </c>
      <c r="W60" s="300">
        <v>2393.932165164847</v>
      </c>
      <c r="X60" s="300">
        <v>15.498907027838142</v>
      </c>
      <c r="Y60" s="301">
        <v>0.009483524328302642</v>
      </c>
      <c r="Z60" s="302">
        <v>0.13789159193870226</v>
      </c>
      <c r="AA60">
        <v>-0.14212264734696411</v>
      </c>
      <c r="AB60" s="172">
        <v>51.0</v>
      </c>
      <c r="AC60" s="303">
        <v>30252.79066146892</v>
      </c>
      <c r="AD60" s="304"/>
      <c r="AE60" s="304"/>
      <c r="AF60" s="304"/>
    </row>
    <row r="61">
      <c r="A61" s="285">
        <v>0.004544641044402743</v>
      </c>
      <c r="B61" s="286" t="s">
        <v>729</v>
      </c>
      <c r="C61" s="287">
        <v>31400.0</v>
      </c>
      <c r="D61" s="288">
        <v>0.0</v>
      </c>
      <c r="E61" s="289">
        <v>263310.0</v>
      </c>
      <c r="F61" s="290">
        <v>0.004675376137961018</v>
      </c>
      <c r="G61" s="290">
        <v>1.8169184678683663</v>
      </c>
      <c r="H61" s="290">
        <v>-0.3</v>
      </c>
      <c r="I61" s="290">
        <v>1.0</v>
      </c>
      <c r="J61" s="291">
        <v>0.051</v>
      </c>
      <c r="K61" s="290">
        <v>0.002054841745096795</v>
      </c>
      <c r="L61" s="292">
        <v>0.001370660030706915</v>
      </c>
      <c r="M61" s="293" t="s">
        <v>306</v>
      </c>
      <c r="N61" s="294">
        <v>3.027282903904993</v>
      </c>
      <c r="O61" s="295" t="s">
        <v>306</v>
      </c>
      <c r="P61" s="295" t="s">
        <v>640</v>
      </c>
      <c r="Q61" s="296">
        <v>8267.934</v>
      </c>
      <c r="R61" s="297" t="s">
        <v>633</v>
      </c>
      <c r="S61" s="298" t="s">
        <v>730</v>
      </c>
      <c r="T61" s="298"/>
      <c r="U61" s="299">
        <v>2874.56</v>
      </c>
      <c r="V61" s="300">
        <v>10.923410887231437</v>
      </c>
      <c r="W61" s="300">
        <v>2549.278182092136</v>
      </c>
      <c r="X61" s="300">
        <v>11.697610179895563</v>
      </c>
      <c r="Y61" s="301">
        <v>7.087138644879985E-4</v>
      </c>
      <c r="Z61" s="302">
        <v>0.014150661755977515</v>
      </c>
      <c r="AA61">
        <v>-0.0888314338854509</v>
      </c>
      <c r="AB61" s="172">
        <v>51.0</v>
      </c>
      <c r="AC61" s="303">
        <v>31424.173043472703</v>
      </c>
      <c r="AD61" s="304"/>
      <c r="AE61" s="304"/>
      <c r="AF61" s="304"/>
    </row>
    <row r="62">
      <c r="A62" s="285">
        <v>-0.003643208713141101</v>
      </c>
      <c r="B62" s="286" t="s">
        <v>731</v>
      </c>
      <c r="C62" s="287">
        <v>25200.0</v>
      </c>
      <c r="D62" s="288">
        <v>-0.001980198019801982</v>
      </c>
      <c r="E62" s="289">
        <v>8210.0</v>
      </c>
      <c r="F62" s="290">
        <v>-3.004451422461885E-4</v>
      </c>
      <c r="G62" s="290">
        <v>-6.692820586970698</v>
      </c>
      <c r="H62" s="290">
        <v>-2.2</v>
      </c>
      <c r="I62" s="290">
        <v>-1.0</v>
      </c>
      <c r="J62" s="291">
        <v>-0.002</v>
      </c>
      <c r="K62" s="290">
        <v>-2.511516833029769E-4</v>
      </c>
      <c r="L62" s="292">
        <v>-2.9656613414770033E-4</v>
      </c>
      <c r="M62" s="293" t="s">
        <v>654</v>
      </c>
      <c r="N62" s="294">
        <v>-2.408828875774092</v>
      </c>
      <c r="O62" s="295" t="s">
        <v>306</v>
      </c>
      <c r="P62" s="295" t="s">
        <v>637</v>
      </c>
      <c r="Q62" s="296">
        <v>206.892</v>
      </c>
      <c r="R62" s="297" t="s">
        <v>633</v>
      </c>
      <c r="S62" s="298" t="s">
        <v>664</v>
      </c>
      <c r="T62" s="298"/>
      <c r="U62" s="299">
        <v>5693.89</v>
      </c>
      <c r="V62" s="300">
        <v>4.425796775139667</v>
      </c>
      <c r="W62" s="300">
        <v>1378.3187956356803</v>
      </c>
      <c r="X62" s="300">
        <v>13.028471494035479</v>
      </c>
      <c r="Y62" s="301">
        <v>-1.3864325824809556E-5</v>
      </c>
      <c r="Z62" s="302">
        <v>8.17717384812104E-4</v>
      </c>
      <c r="AA62">
        <v>0.4376728739900111</v>
      </c>
      <c r="AB62" s="172">
        <v>51.0</v>
      </c>
      <c r="AC62" s="303">
        <v>26031.37037707313</v>
      </c>
      <c r="AD62" s="304"/>
      <c r="AE62" s="304"/>
      <c r="AF62" s="304"/>
    </row>
    <row r="63">
      <c r="A63" s="285">
        <v>-0.005293004986072324</v>
      </c>
      <c r="B63" s="286" t="s">
        <v>732</v>
      </c>
      <c r="C63" s="287">
        <v>10950.0</v>
      </c>
      <c r="D63" s="288">
        <v>0.0</v>
      </c>
      <c r="E63" s="289">
        <v>89610.0</v>
      </c>
      <c r="F63" s="290">
        <v>-0.002005118415316927</v>
      </c>
      <c r="G63" s="290">
        <v>-6.935927923176284</v>
      </c>
      <c r="H63" s="290">
        <v>-2.8</v>
      </c>
      <c r="I63" s="290">
        <v>-1.0</v>
      </c>
      <c r="J63" s="291">
        <v>-0.0223</v>
      </c>
      <c r="K63" s="290">
        <v>-3.461239348232785E-4</v>
      </c>
      <c r="L63" s="292">
        <v>-0.0020012148107967187</v>
      </c>
      <c r="M63" s="293" t="s">
        <v>654</v>
      </c>
      <c r="N63" s="294">
        <v>-4.569352572756912</v>
      </c>
      <c r="O63" s="295" t="s">
        <v>306</v>
      </c>
      <c r="P63" s="295" t="s">
        <v>637</v>
      </c>
      <c r="Q63" s="296">
        <v>981.2295</v>
      </c>
      <c r="R63" s="297" t="s">
        <v>633</v>
      </c>
      <c r="S63" s="298" t="s">
        <v>708</v>
      </c>
      <c r="T63" s="298"/>
      <c r="U63" s="299">
        <v>1019.97</v>
      </c>
      <c r="V63" s="300">
        <v>10.735609870878555</v>
      </c>
      <c r="W63" s="300">
        <v>2337.9027911782223</v>
      </c>
      <c r="X63" s="300">
        <v>38.81810010297964</v>
      </c>
      <c r="Y63" s="301">
        <v>-9.550844242063811E-5</v>
      </c>
      <c r="Z63" s="302">
        <v>0.009142756095452875</v>
      </c>
      <c r="AA63">
        <v>-0.13076292621680297</v>
      </c>
      <c r="AB63" s="172">
        <v>51.0</v>
      </c>
      <c r="AC63" s="303">
        <v>11168.194071006876</v>
      </c>
      <c r="AD63" s="304"/>
      <c r="AE63" s="304"/>
      <c r="AF63" s="304"/>
    </row>
    <row r="64">
      <c r="A64" s="285">
        <v>0.008003380010962348</v>
      </c>
      <c r="B64" s="286" t="s">
        <v>733</v>
      </c>
      <c r="C64" s="287">
        <v>10500.0</v>
      </c>
      <c r="D64" s="288">
        <v>0.0</v>
      </c>
      <c r="E64" s="289">
        <v>711801.0</v>
      </c>
      <c r="F64" s="290">
        <v>0.008558004252403616</v>
      </c>
      <c r="G64" s="290">
        <v>2.438138385718273</v>
      </c>
      <c r="H64" s="290">
        <v>-0.3</v>
      </c>
      <c r="I64" s="290">
        <v>1.0</v>
      </c>
      <c r="J64" s="291">
        <v>0.1053</v>
      </c>
      <c r="K64" s="290">
        <v>0.003906202906748452</v>
      </c>
      <c r="L64" s="292">
        <v>0.003928875342044088</v>
      </c>
      <c r="M64" s="293" t="s">
        <v>306</v>
      </c>
      <c r="N64" s="294">
        <v>3.146479977510851</v>
      </c>
      <c r="O64" s="295" t="s">
        <v>306</v>
      </c>
      <c r="P64" s="295" t="s">
        <v>640</v>
      </c>
      <c r="Q64" s="296">
        <v>7473.9105</v>
      </c>
      <c r="R64" s="297" t="s">
        <v>641</v>
      </c>
      <c r="S64" s="298" t="s">
        <v>708</v>
      </c>
      <c r="T64" s="298" t="s">
        <v>734</v>
      </c>
      <c r="U64" s="299">
        <v>615.21</v>
      </c>
      <c r="V64" s="300">
        <v>17.067342858536108</v>
      </c>
      <c r="W64" s="300">
        <v>2337.9027911782223</v>
      </c>
      <c r="X64" s="300">
        <v>38.81810010297964</v>
      </c>
      <c r="Y64" s="301">
        <v>0.0011308470931532014</v>
      </c>
      <c r="Z64" s="302">
        <v>0.027359444985770517</v>
      </c>
      <c r="AA64">
        <v>-0.2802889116656505</v>
      </c>
      <c r="AB64" s="172">
        <v>51.0</v>
      </c>
      <c r="AC64" s="303">
        <v>10539.791149498724</v>
      </c>
      <c r="AD64" s="304"/>
      <c r="AE64" s="304"/>
      <c r="AF64" s="304"/>
    </row>
    <row r="65">
      <c r="A65" s="285">
        <v>-0.005408740804936675</v>
      </c>
      <c r="B65" s="286" t="s">
        <v>735</v>
      </c>
      <c r="C65" s="287">
        <v>9900.0</v>
      </c>
      <c r="D65" s="288">
        <v>-0.02941176470588225</v>
      </c>
      <c r="E65" s="289">
        <v>35301.0</v>
      </c>
      <c r="F65" s="290">
        <v>-0.001998983234888571</v>
      </c>
      <c r="G65" s="290">
        <v>-6.748665967172734</v>
      </c>
      <c r="H65" s="290">
        <v>-2.2</v>
      </c>
      <c r="I65" s="290">
        <v>-1.0</v>
      </c>
      <c r="J65" s="291">
        <v>0.0099</v>
      </c>
      <c r="K65" s="290">
        <v>-0.001115617108468612</v>
      </c>
      <c r="L65" s="292">
        <v>-0.005106229044819019</v>
      </c>
      <c r="M65" s="293" t="s">
        <v>654</v>
      </c>
      <c r="N65" s="294">
        <v>-4.656255850418339</v>
      </c>
      <c r="O65" s="295" t="s">
        <v>306</v>
      </c>
      <c r="P65" s="295" t="s">
        <v>637</v>
      </c>
      <c r="Q65" s="296">
        <v>349.4799</v>
      </c>
      <c r="R65" s="297" t="s">
        <v>644</v>
      </c>
      <c r="S65" s="298" t="s">
        <v>708</v>
      </c>
      <c r="T65" s="298"/>
      <c r="U65" s="299">
        <v>427.27</v>
      </c>
      <c r="V65" s="300">
        <v>23.170360661876565</v>
      </c>
      <c r="W65" s="300">
        <v>2337.9027911782223</v>
      </c>
      <c r="X65" s="300">
        <v>38.81810010297964</v>
      </c>
      <c r="Y65" s="301">
        <v>-3.5085542118513126E-5</v>
      </c>
      <c r="Z65" s="302">
        <v>0.009289881206822472</v>
      </c>
      <c r="AA65">
        <v>-0.5968828119947611</v>
      </c>
      <c r="AB65" s="172">
        <v>51.0</v>
      </c>
      <c r="AC65" s="303">
        <v>10145.366148472474</v>
      </c>
      <c r="AD65" s="304"/>
      <c r="AE65" s="304"/>
      <c r="AF65" s="304"/>
    </row>
    <row r="66">
      <c r="A66" s="285">
        <v>-0.0050066001109892195</v>
      </c>
      <c r="B66" s="286" t="s">
        <v>736</v>
      </c>
      <c r="C66" s="287">
        <v>4700.0</v>
      </c>
      <c r="D66" s="288">
        <v>0.0</v>
      </c>
      <c r="E66" s="289">
        <v>200.99999999999997</v>
      </c>
      <c r="F66" s="290">
        <v>-0.0019781656771002895</v>
      </c>
      <c r="G66" s="290">
        <v>-6.798573730691912</v>
      </c>
      <c r="H66" s="290">
        <v>-2.2</v>
      </c>
      <c r="I66" s="290">
        <v>-1.0</v>
      </c>
      <c r="J66" s="291">
        <v>-0.06</v>
      </c>
      <c r="K66" s="290">
        <v>-3.317703299900703E-4</v>
      </c>
      <c r="L66" s="292">
        <v>-0.0019742604998975676</v>
      </c>
      <c r="M66" s="293" t="s">
        <v>654</v>
      </c>
      <c r="N66" s="294">
        <v>-4.246485877237586</v>
      </c>
      <c r="O66" s="295" t="s">
        <v>306</v>
      </c>
      <c r="P66" s="295" t="s">
        <v>632</v>
      </c>
      <c r="Q66" s="296">
        <v>0.9446999999999999</v>
      </c>
      <c r="R66" s="297" t="s">
        <v>644</v>
      </c>
      <c r="S66" s="298" t="s">
        <v>708</v>
      </c>
      <c r="T66" s="298"/>
      <c r="U66" s="299">
        <v>294.75</v>
      </c>
      <c r="V66" s="300">
        <v>15.945716709075487</v>
      </c>
      <c r="W66" s="300">
        <v>2337.9027911782223</v>
      </c>
      <c r="X66" s="300">
        <v>38.81810010297964</v>
      </c>
      <c r="Y66" s="301">
        <v>-8.698231119253278E-8</v>
      </c>
      <c r="Z66" s="302">
        <v>0.008378920242946163</v>
      </c>
      <c r="AA66">
        <v>-0.5987776755215105</v>
      </c>
      <c r="AB66" s="172">
        <v>51.0</v>
      </c>
      <c r="AC66" s="303">
        <v>4830.188492969678</v>
      </c>
      <c r="AD66" s="304"/>
      <c r="AE66" s="304"/>
      <c r="AF66" s="304"/>
    </row>
    <row r="67">
      <c r="A67" s="285">
        <v>-0.006491700065850553</v>
      </c>
      <c r="B67" s="286" t="s">
        <v>737</v>
      </c>
      <c r="C67" s="287">
        <v>56500.0</v>
      </c>
      <c r="D67" s="288">
        <v>0.0</v>
      </c>
      <c r="E67" s="289">
        <v>7601.000000000001</v>
      </c>
      <c r="F67" s="290">
        <v>-0.002018925118759265</v>
      </c>
      <c r="G67" s="290">
        <v>-6.432072472030945</v>
      </c>
      <c r="H67" s="290">
        <v>-6.9</v>
      </c>
      <c r="I67" s="290">
        <v>-1.0</v>
      </c>
      <c r="J67" s="291">
        <v>-0.0088</v>
      </c>
      <c r="K67" s="290">
        <v>-8.669906195701244E-5</v>
      </c>
      <c r="L67" s="292">
        <v>-0.0020150292337462244</v>
      </c>
      <c r="M67" s="293" t="s">
        <v>738</v>
      </c>
      <c r="N67" s="294">
        <v>-5.48245448375197</v>
      </c>
      <c r="O67" s="295" t="s">
        <v>306</v>
      </c>
      <c r="P67" s="295" t="s">
        <v>637</v>
      </c>
      <c r="Q67" s="296">
        <v>429.45650000000006</v>
      </c>
      <c r="R67" s="297" t="s">
        <v>644</v>
      </c>
      <c r="S67" s="298" t="s">
        <v>634</v>
      </c>
      <c r="T67" s="298"/>
      <c r="U67" s="299">
        <v>7568.91</v>
      </c>
      <c r="V67" s="300">
        <v>7.4647472357314335</v>
      </c>
      <c r="W67" s="300">
        <v>4139.374661005126</v>
      </c>
      <c r="X67" s="300">
        <v>14.081652432730401</v>
      </c>
      <c r="Y67" s="301">
        <v>-5.1090976382042254E-5</v>
      </c>
      <c r="Z67" s="302">
        <v>0.01074590711647634</v>
      </c>
      <c r="AA67">
        <v>0.18522730603679505</v>
      </c>
      <c r="AB67" s="172">
        <v>51.0</v>
      </c>
      <c r="AC67" s="303">
        <v>57706.79057478954</v>
      </c>
      <c r="AD67" s="304"/>
      <c r="AE67" s="304"/>
      <c r="AF67" s="304"/>
    </row>
    <row r="68">
      <c r="A68" s="285">
        <v>0.007507111311807232</v>
      </c>
      <c r="B68" s="286" t="s">
        <v>739</v>
      </c>
      <c r="C68" s="287">
        <v>20500.0</v>
      </c>
      <c r="D68" s="288">
        <v>0.014851485148514865</v>
      </c>
      <c r="E68" s="289">
        <v>2001.0000000000002</v>
      </c>
      <c r="F68" s="290">
        <v>0.0020936572702785236</v>
      </c>
      <c r="G68" s="290">
        <v>7.374829330813297</v>
      </c>
      <c r="H68" s="290">
        <v>4.199999999999999</v>
      </c>
      <c r="I68" s="290">
        <v>4.0</v>
      </c>
      <c r="J68" s="291">
        <v>0.01</v>
      </c>
      <c r="K68" s="290">
        <v>-1.361945939343912E-4</v>
      </c>
      <c r="L68" s="292">
        <v>0.00209748779508186</v>
      </c>
      <c r="M68" s="293" t="s">
        <v>631</v>
      </c>
      <c r="N68" s="294">
        <v>10.486239913343539</v>
      </c>
      <c r="O68" s="295" t="s">
        <v>306</v>
      </c>
      <c r="P68" s="295" t="s">
        <v>632</v>
      </c>
      <c r="Q68" s="296">
        <v>41.020500000000006</v>
      </c>
      <c r="R68" s="297" t="s">
        <v>641</v>
      </c>
      <c r="S68" s="298" t="s">
        <v>659</v>
      </c>
      <c r="T68" s="298"/>
      <c r="U68" s="299">
        <v>2281.07</v>
      </c>
      <c r="V68" s="300">
        <v>8.987010481922956</v>
      </c>
      <c r="W68" s="300">
        <v>3187.628303684656</v>
      </c>
      <c r="X68" s="300">
        <v>9.918970818477597</v>
      </c>
      <c r="Y68" s="301">
        <v>5.631556902364743E-6</v>
      </c>
      <c r="Z68" s="302">
        <v>0.021891768565093783</v>
      </c>
      <c r="AA68">
        <v>-0.06628612290010594</v>
      </c>
      <c r="AB68" s="172">
        <v>51.0</v>
      </c>
      <c r="AC68" s="303">
        <v>20972.635914150596</v>
      </c>
      <c r="AD68" s="304"/>
      <c r="AE68" s="304"/>
      <c r="AF68" s="304"/>
    </row>
    <row r="69">
      <c r="A69" s="285">
        <v>1.482960585654895E-4</v>
      </c>
      <c r="B69" s="286" t="s">
        <v>740</v>
      </c>
      <c r="C69" s="287">
        <v>60000.0</v>
      </c>
      <c r="D69" s="288">
        <v>0.0</v>
      </c>
      <c r="E69" s="289">
        <v>17010.0</v>
      </c>
      <c r="F69" s="290">
        <v>2.1800843541294529E-4</v>
      </c>
      <c r="G69" s="290">
        <v>-0.2836823662740808</v>
      </c>
      <c r="H69" s="290">
        <v>-0.8</v>
      </c>
      <c r="I69" s="290">
        <v>1.0</v>
      </c>
      <c r="J69" s="291">
        <v>0.0169</v>
      </c>
      <c r="K69" s="290">
        <v>7.665677649032911E-4</v>
      </c>
      <c r="L69" s="292">
        <v>-0.0027800310083410324</v>
      </c>
      <c r="M69" s="293" t="s">
        <v>306</v>
      </c>
      <c r="N69" s="294">
        <v>0.6346117653891687</v>
      </c>
      <c r="O69" s="295" t="s">
        <v>306</v>
      </c>
      <c r="P69" s="295" t="s">
        <v>650</v>
      </c>
      <c r="Q69" s="296">
        <v>1020.6</v>
      </c>
      <c r="R69" s="297" t="s">
        <v>633</v>
      </c>
      <c r="S69" s="298" t="s">
        <v>634</v>
      </c>
      <c r="T69" s="298"/>
      <c r="U69" s="299">
        <v>4134.33</v>
      </c>
      <c r="V69" s="300">
        <v>14.512629615923258</v>
      </c>
      <c r="W69" s="300">
        <v>4139.374661005126</v>
      </c>
      <c r="X69" s="300">
        <v>14.081652432730401</v>
      </c>
      <c r="Y69" s="301">
        <v>3.7259124906739163E-6</v>
      </c>
      <c r="Z69" s="302">
        <v>1.3608857553591773E-4</v>
      </c>
      <c r="AA69">
        <v>-0.0337470342519679</v>
      </c>
      <c r="AB69" s="172">
        <v>51.0</v>
      </c>
      <c r="AC69" s="303">
        <v>59926.95948423361</v>
      </c>
      <c r="AD69" s="304"/>
      <c r="AE69" s="304"/>
      <c r="AF69" s="304"/>
    </row>
    <row r="70">
      <c r="A70" s="285">
        <v>-0.0052233766432741285</v>
      </c>
      <c r="B70" s="306" t="s">
        <v>741</v>
      </c>
      <c r="C70" s="287">
        <v>12500.0</v>
      </c>
      <c r="D70" s="288">
        <v>0.0</v>
      </c>
      <c r="E70" s="289">
        <v>132210.0</v>
      </c>
      <c r="F70" s="290">
        <v>-0.0019928988429558088</v>
      </c>
      <c r="G70" s="290">
        <v>-6.728718413985406</v>
      </c>
      <c r="H70" s="290">
        <v>-2.2</v>
      </c>
      <c r="I70" s="290">
        <v>-1.0</v>
      </c>
      <c r="J70" s="291">
        <v>-0.0347</v>
      </c>
      <c r="K70" s="290">
        <v>-7.693712779174048E-4</v>
      </c>
      <c r="L70" s="292">
        <v>-0.0019890202811510445</v>
      </c>
      <c r="M70" s="293" t="s">
        <v>654</v>
      </c>
      <c r="N70" s="294">
        <v>-5.010105499156282</v>
      </c>
      <c r="O70" s="295" t="s">
        <v>306</v>
      </c>
      <c r="P70" s="295" t="s">
        <v>637</v>
      </c>
      <c r="Q70" s="296">
        <v>1652.625</v>
      </c>
      <c r="R70" s="297" t="s">
        <v>633</v>
      </c>
      <c r="S70" s="298" t="s">
        <v>675</v>
      </c>
      <c r="T70" s="298"/>
      <c r="U70" s="299">
        <v>1481.25</v>
      </c>
      <c r="V70" s="300">
        <v>8.438818565400844</v>
      </c>
      <c r="W70" s="300">
        <v>2535.477406310261</v>
      </c>
      <c r="X70" s="300">
        <v>20.629181401078693</v>
      </c>
      <c r="Y70" s="301">
        <v>-1.596057369185921E-4</v>
      </c>
      <c r="Z70" s="302">
        <v>0.009972386894269597</v>
      </c>
      <c r="AA70">
        <v>-0.22917276796441655</v>
      </c>
      <c r="AB70" s="172">
        <v>51.0</v>
      </c>
      <c r="AC70" s="303">
        <v>12707.541007158445</v>
      </c>
      <c r="AD70" s="304"/>
      <c r="AE70" s="304"/>
      <c r="AF70" s="304"/>
    </row>
    <row r="71">
      <c r="A71" s="285">
        <v>-0.004094523992496071</v>
      </c>
      <c r="B71" s="286" t="s">
        <v>742</v>
      </c>
      <c r="C71" s="287">
        <v>14800.0</v>
      </c>
      <c r="D71" s="288">
        <v>0.006802721088435382</v>
      </c>
      <c r="E71" s="289">
        <v>110.0</v>
      </c>
      <c r="F71" s="290">
        <v>-0.001992098022445328</v>
      </c>
      <c r="G71" s="290">
        <v>-4.426391466624417</v>
      </c>
      <c r="H71" s="290">
        <v>-1.64666666666</v>
      </c>
      <c r="I71" s="290">
        <v>-0.7333333333</v>
      </c>
      <c r="J71" s="291">
        <v>-0.0485</v>
      </c>
      <c r="K71" s="290">
        <v>-4.3932138160537426E-4</v>
      </c>
      <c r="L71" s="292">
        <v>-0.0019882756859753606</v>
      </c>
      <c r="M71" s="293" t="s">
        <v>631</v>
      </c>
      <c r="N71" s="294">
        <v>-2.824880486944966</v>
      </c>
      <c r="O71" s="295" t="s">
        <v>306</v>
      </c>
      <c r="P71" s="295" t="s">
        <v>637</v>
      </c>
      <c r="Q71" s="296">
        <v>1.628</v>
      </c>
      <c r="R71" s="297" t="s">
        <v>633</v>
      </c>
      <c r="S71" s="298" t="s">
        <v>708</v>
      </c>
      <c r="T71" s="298"/>
      <c r="U71" s="299">
        <v>920.25</v>
      </c>
      <c r="V71" s="300">
        <v>16.082586253735396</v>
      </c>
      <c r="W71" s="300">
        <v>2337.9027911782223</v>
      </c>
      <c r="X71" s="300">
        <v>38.81810010297964</v>
      </c>
      <c r="Y71" s="301">
        <v>-1.229228877570968E-7</v>
      </c>
      <c r="Z71" s="302">
        <v>0.005605825177419617</v>
      </c>
      <c r="AA71">
        <v>-0.4427326213313255</v>
      </c>
      <c r="AB71" s="172">
        <v>51.0</v>
      </c>
      <c r="AC71" s="303">
        <v>15287.796237012524</v>
      </c>
      <c r="AD71" s="304"/>
      <c r="AE71" s="304"/>
      <c r="AF71" s="304"/>
    </row>
    <row r="72">
      <c r="A72" s="285">
        <v>0.008158386658634657</v>
      </c>
      <c r="B72" s="286" t="s">
        <v>743</v>
      </c>
      <c r="C72" s="287">
        <v>10500.0</v>
      </c>
      <c r="D72" s="288">
        <v>0.0</v>
      </c>
      <c r="E72" s="289">
        <v>2586100.9999999995</v>
      </c>
      <c r="F72" s="290">
        <v>0.008840872303065603</v>
      </c>
      <c r="G72" s="290">
        <v>2.4358905681518888</v>
      </c>
      <c r="H72" s="290">
        <v>-0.3</v>
      </c>
      <c r="I72" s="290">
        <v>1.0</v>
      </c>
      <c r="J72" s="291">
        <v>0.117</v>
      </c>
      <c r="K72" s="290">
        <v>0.004954760094539769</v>
      </c>
      <c r="L72" s="292">
        <v>1.286879973905232E-4</v>
      </c>
      <c r="M72" s="293" t="s">
        <v>306</v>
      </c>
      <c r="N72" s="294">
        <v>3.4060246683664523</v>
      </c>
      <c r="O72" s="295" t="s">
        <v>306</v>
      </c>
      <c r="P72" s="295" t="s">
        <v>650</v>
      </c>
      <c r="Q72" s="296">
        <v>27154.060499999996</v>
      </c>
      <c r="R72" s="297" t="s">
        <v>644</v>
      </c>
      <c r="S72" s="298" t="s">
        <v>675</v>
      </c>
      <c r="T72" s="298"/>
      <c r="U72" s="299">
        <v>-260.74</v>
      </c>
      <c r="V72" s="300" t="s">
        <v>306</v>
      </c>
      <c r="W72" s="300">
        <v>2535.477406310261</v>
      </c>
      <c r="X72" s="300">
        <v>20.629181401078693</v>
      </c>
      <c r="Y72" s="301">
        <v>0.0042203830232582</v>
      </c>
      <c r="Z72" s="302">
        <v>0.03104801059135337</v>
      </c>
      <c r="AA72">
        <v>-0.34400954732853817</v>
      </c>
      <c r="AB72" s="172">
        <v>51.0</v>
      </c>
      <c r="AC72" s="303">
        <v>10661.776342202918</v>
      </c>
      <c r="AD72" s="304"/>
      <c r="AE72" s="304"/>
      <c r="AF72" s="304"/>
    </row>
    <row r="73">
      <c r="A73" s="285">
        <v>-0.0038087632761139227</v>
      </c>
      <c r="B73" s="286" t="s">
        <v>744</v>
      </c>
      <c r="C73" s="287">
        <v>5900.0</v>
      </c>
      <c r="D73" s="288">
        <v>0.0</v>
      </c>
      <c r="E73" s="289">
        <v>1.0</v>
      </c>
      <c r="F73" s="290">
        <v>-0.002002470575627597</v>
      </c>
      <c r="G73" s="290">
        <v>-3.787475936999667</v>
      </c>
      <c r="H73" s="290">
        <v>-1.54</v>
      </c>
      <c r="I73" s="290">
        <v>-0.2</v>
      </c>
      <c r="J73" s="291">
        <v>-0.0167</v>
      </c>
      <c r="K73" s="290">
        <v>-8.688165830465515E-4</v>
      </c>
      <c r="L73" s="292">
        <v>-0.001998649287583104</v>
      </c>
      <c r="M73" s="293" t="s">
        <v>631</v>
      </c>
      <c r="N73" s="294">
        <v>-1.7517469023792447</v>
      </c>
      <c r="O73" s="295" t="s">
        <v>306</v>
      </c>
      <c r="P73" s="295" t="s">
        <v>632</v>
      </c>
      <c r="Q73" s="296">
        <v>0.0059</v>
      </c>
      <c r="R73" s="297" t="s">
        <v>644</v>
      </c>
      <c r="S73" s="298" t="s">
        <v>634</v>
      </c>
      <c r="T73" s="298"/>
      <c r="U73" s="299">
        <v>115.87</v>
      </c>
      <c r="V73" s="300">
        <v>50.919133511694135</v>
      </c>
      <c r="W73" s="300">
        <v>4139.374661005126</v>
      </c>
      <c r="X73" s="300">
        <v>14.081652432730401</v>
      </c>
      <c r="Y73" s="301">
        <v>-4.177259978030422E-10</v>
      </c>
      <c r="Z73" s="302">
        <v>0.0034863434935859233</v>
      </c>
      <c r="AA73">
        <v>-0.5989289835835636</v>
      </c>
      <c r="AB73" s="172">
        <v>51.0</v>
      </c>
      <c r="AC73" s="303">
        <v>6024.665080193429</v>
      </c>
      <c r="AD73" s="304"/>
      <c r="AE73" s="304"/>
      <c r="AF73" s="304"/>
    </row>
    <row r="74">
      <c r="A74" s="285">
        <v>-0.0031294752463990718</v>
      </c>
      <c r="B74" s="286" t="s">
        <v>745</v>
      </c>
      <c r="C74" s="287">
        <v>10700.0</v>
      </c>
      <c r="D74" s="288">
        <v>0.0</v>
      </c>
      <c r="E74" s="289">
        <v>701.0</v>
      </c>
      <c r="F74" s="290">
        <v>-0.002012125240995245</v>
      </c>
      <c r="G74" s="290">
        <v>-2.795120712561845</v>
      </c>
      <c r="H74" s="290">
        <v>-1.54</v>
      </c>
      <c r="I74" s="290">
        <v>-0.2</v>
      </c>
      <c r="J74" s="291">
        <v>0.019</v>
      </c>
      <c r="K74" s="290">
        <v>-2.4631134474463034E-5</v>
      </c>
      <c r="L74" s="292">
        <v>-0.002008280615958639</v>
      </c>
      <c r="M74" s="293" t="s">
        <v>631</v>
      </c>
      <c r="N74" s="294">
        <v>-2.1229570213377182</v>
      </c>
      <c r="O74" s="295" t="s">
        <v>306</v>
      </c>
      <c r="P74" s="295" t="s">
        <v>650</v>
      </c>
      <c r="Q74" s="296">
        <v>7.5007</v>
      </c>
      <c r="R74" s="297" t="s">
        <v>644</v>
      </c>
      <c r="S74" s="298" t="s">
        <v>645</v>
      </c>
      <c r="T74" s="298"/>
      <c r="U74" s="299">
        <v>-2451.46</v>
      </c>
      <c r="V74" s="300" t="s">
        <v>306</v>
      </c>
      <c r="W74" s="300">
        <v>3169.964778636018</v>
      </c>
      <c r="X74" s="300">
        <v>17.35913669889833</v>
      </c>
      <c r="Y74" s="301">
        <v>-4.3001271993025953E-7</v>
      </c>
      <c r="Z74" s="302">
        <v>0.0042504348032754696</v>
      </c>
      <c r="AA74">
        <v>-0.14981014275652804</v>
      </c>
      <c r="AB74" s="172">
        <v>51.0</v>
      </c>
      <c r="AC74" s="303">
        <v>10811.914000776598</v>
      </c>
      <c r="AD74" s="304"/>
      <c r="AE74" s="304"/>
      <c r="AF74" s="304"/>
    </row>
    <row r="75">
      <c r="A75" s="285">
        <v>-0.00496815439315872</v>
      </c>
      <c r="B75" s="286" t="s">
        <v>746</v>
      </c>
      <c r="C75" s="287">
        <v>19450.0</v>
      </c>
      <c r="D75" s="288">
        <v>0.0</v>
      </c>
      <c r="E75" s="289">
        <v>635410.0</v>
      </c>
      <c r="F75" s="290">
        <v>-0.0019927844837394574</v>
      </c>
      <c r="G75" s="290">
        <v>-6.762221041293442</v>
      </c>
      <c r="H75" s="290">
        <v>-2.2</v>
      </c>
      <c r="I75" s="290">
        <v>-1.0</v>
      </c>
      <c r="J75" s="291">
        <v>-0.0297</v>
      </c>
      <c r="K75" s="290">
        <v>-2.4122867099926008E-4</v>
      </c>
      <c r="L75" s="292">
        <v>-0.0019889120207233395</v>
      </c>
      <c r="M75" s="293" t="s">
        <v>654</v>
      </c>
      <c r="N75" s="294">
        <v>-4.468858868966649</v>
      </c>
      <c r="O75" s="295" t="s">
        <v>306</v>
      </c>
      <c r="P75" s="295" t="s">
        <v>637</v>
      </c>
      <c r="Q75" s="296">
        <v>12358.7245</v>
      </c>
      <c r="R75" s="297" t="s">
        <v>633</v>
      </c>
      <c r="S75" s="298" t="s">
        <v>708</v>
      </c>
      <c r="T75" s="298"/>
      <c r="U75" s="299">
        <v>2252.42</v>
      </c>
      <c r="V75" s="300">
        <v>8.63515685351755</v>
      </c>
      <c r="W75" s="300">
        <v>2337.9027911782223</v>
      </c>
      <c r="X75" s="300">
        <v>38.81810010297964</v>
      </c>
      <c r="Y75" s="301">
        <v>-0.0011278518590849551</v>
      </c>
      <c r="Z75" s="302">
        <v>0.008954810776862707</v>
      </c>
      <c r="AA75">
        <v>0.395146309032131</v>
      </c>
      <c r="AB75" s="172">
        <v>51.0</v>
      </c>
      <c r="AC75" s="303">
        <v>20240.017303839915</v>
      </c>
      <c r="AD75" s="304"/>
      <c r="AE75" s="304"/>
      <c r="AF75" s="304"/>
    </row>
    <row r="76">
      <c r="A76" s="285">
        <v>5.18143779431359E-4</v>
      </c>
      <c r="B76" s="286" t="s">
        <v>747</v>
      </c>
      <c r="C76" s="287">
        <v>17250.0</v>
      </c>
      <c r="D76" s="288">
        <v>0.0</v>
      </c>
      <c r="E76" s="289">
        <v>652410.0</v>
      </c>
      <c r="F76" s="290">
        <v>0.0013179563040694382</v>
      </c>
      <c r="G76" s="290">
        <v>-0.2546733079485057</v>
      </c>
      <c r="H76" s="290">
        <v>-0.8</v>
      </c>
      <c r="I76" s="290">
        <v>1.0</v>
      </c>
      <c r="J76" s="291">
        <v>-0.0178</v>
      </c>
      <c r="K76" s="290">
        <v>2.4414506988016977E-4</v>
      </c>
      <c r="L76" s="292">
        <v>0.0013218304379369998</v>
      </c>
      <c r="M76" s="293" t="s">
        <v>306</v>
      </c>
      <c r="N76" s="294">
        <v>3.9591354682263087</v>
      </c>
      <c r="O76" s="295" t="s">
        <v>306</v>
      </c>
      <c r="P76" s="295" t="s">
        <v>640</v>
      </c>
      <c r="Q76" s="296">
        <v>11254.0725</v>
      </c>
      <c r="R76" s="297" t="s">
        <v>633</v>
      </c>
      <c r="S76" s="298" t="s">
        <v>675</v>
      </c>
      <c r="T76" s="298"/>
      <c r="U76" s="299">
        <v>2270.71</v>
      </c>
      <c r="V76" s="300">
        <v>7.596742868970498</v>
      </c>
      <c r="W76" s="300">
        <v>2535.477406310261</v>
      </c>
      <c r="X76" s="300">
        <v>20.629181401078693</v>
      </c>
      <c r="Y76" s="301">
        <v>1.1012068959604475E-4</v>
      </c>
      <c r="Z76" s="302">
        <v>0.005177019652982949</v>
      </c>
      <c r="AA76">
        <v>0.12337624863609453</v>
      </c>
      <c r="AB76" s="172">
        <v>51.0</v>
      </c>
      <c r="AC76" s="303">
        <v>17005.060783509638</v>
      </c>
      <c r="AD76" s="304"/>
      <c r="AE76" s="304"/>
      <c r="AF76" s="304"/>
    </row>
    <row r="77">
      <c r="A77" s="285">
        <v>-3.8739730309458306E-4</v>
      </c>
      <c r="B77" s="286" t="s">
        <v>748</v>
      </c>
      <c r="C77" s="287">
        <v>35900.0</v>
      </c>
      <c r="D77" s="288">
        <v>0.0</v>
      </c>
      <c r="E77" s="289">
        <v>4110.0</v>
      </c>
      <c r="F77" s="290">
        <v>2.0285945435619457E-4</v>
      </c>
      <c r="G77" s="290">
        <v>-0.8772855159311054</v>
      </c>
      <c r="H77" s="290">
        <v>-0.9</v>
      </c>
      <c r="I77" s="290">
        <v>0.5</v>
      </c>
      <c r="J77" s="291">
        <v>-0.0028</v>
      </c>
      <c r="K77" s="290">
        <v>1.011407468378558E-4</v>
      </c>
      <c r="L77" s="292">
        <v>2.0675177901025442E-4</v>
      </c>
      <c r="M77" s="293" t="s">
        <v>306</v>
      </c>
      <c r="N77" s="294">
        <v>1.453577009022243</v>
      </c>
      <c r="O77" s="295" t="s">
        <v>306</v>
      </c>
      <c r="P77" s="295" t="s">
        <v>650</v>
      </c>
      <c r="Q77" s="296">
        <v>147.549</v>
      </c>
      <c r="R77" s="297" t="s">
        <v>633</v>
      </c>
      <c r="S77" s="298" t="s">
        <v>634</v>
      </c>
      <c r="T77" s="298"/>
      <c r="U77" s="299">
        <v>4920.26</v>
      </c>
      <c r="V77" s="300">
        <v>7.296362387353514</v>
      </c>
      <c r="W77" s="300">
        <v>4139.374661005126</v>
      </c>
      <c r="X77" s="300">
        <v>14.081652432730401</v>
      </c>
      <c r="Y77" s="301">
        <v>-1.0283713832475801E-6</v>
      </c>
      <c r="Z77" s="302">
        <v>2.879749458671037E-4</v>
      </c>
      <c r="AA77">
        <v>0.2555730668487739</v>
      </c>
      <c r="AB77" s="172">
        <v>51.0</v>
      </c>
      <c r="AC77" s="303">
        <v>36334.14561871082</v>
      </c>
      <c r="AD77" s="304"/>
      <c r="AE77" s="304"/>
      <c r="AF77" s="304"/>
    </row>
    <row r="78">
      <c r="A78" s="285">
        <v>0.004751975259864042</v>
      </c>
      <c r="B78" s="286" t="s">
        <v>749</v>
      </c>
      <c r="C78" s="287">
        <v>1400.0</v>
      </c>
      <c r="D78" s="288">
        <v>0.0</v>
      </c>
      <c r="E78" s="289">
        <v>1.0</v>
      </c>
      <c r="F78" s="290">
        <v>0.005099695325033052</v>
      </c>
      <c r="G78" s="290">
        <v>1.762895794347183</v>
      </c>
      <c r="H78" s="290">
        <v>-0.3</v>
      </c>
      <c r="I78" s="290">
        <v>1.0</v>
      </c>
      <c r="J78" s="291">
        <v>0.0769</v>
      </c>
      <c r="K78" s="290">
        <v>0.0029914437094242627</v>
      </c>
      <c r="L78" s="292">
        <v>-0.0048775275366834195</v>
      </c>
      <c r="M78" s="293" t="s">
        <v>306</v>
      </c>
      <c r="N78" s="294">
        <v>2.7575287801501736</v>
      </c>
      <c r="O78" s="295" t="s">
        <v>306</v>
      </c>
      <c r="P78" s="295" t="s">
        <v>650</v>
      </c>
      <c r="Q78" s="296">
        <v>0.0014</v>
      </c>
      <c r="R78" s="297" t="s">
        <v>633</v>
      </c>
      <c r="S78" s="298" t="s">
        <v>708</v>
      </c>
      <c r="T78" s="298" t="s">
        <v>750</v>
      </c>
      <c r="U78" s="299">
        <v>5.25</v>
      </c>
      <c r="V78" s="300">
        <v>266.6666666666667</v>
      </c>
      <c r="W78" s="300">
        <v>2337.9027911782223</v>
      </c>
      <c r="X78" s="300">
        <v>38.81810010297964</v>
      </c>
      <c r="Y78" s="301">
        <v>1.2694812204669233E-10</v>
      </c>
      <c r="Z78" s="302">
        <v>0.01414727859037561</v>
      </c>
      <c r="AA78">
        <v>-0.5982227321478226</v>
      </c>
      <c r="AB78" s="172">
        <v>51.0</v>
      </c>
      <c r="AC78" s="303">
        <v>1399.5236917433147</v>
      </c>
      <c r="AD78" s="304"/>
      <c r="AE78" s="304"/>
      <c r="AF78" s="304"/>
    </row>
    <row r="79">
      <c r="A79" s="285">
        <v>-0.005048308156954752</v>
      </c>
      <c r="B79" s="286" t="s">
        <v>751</v>
      </c>
      <c r="C79" s="287">
        <v>35500.0</v>
      </c>
      <c r="D79" s="288">
        <v>0.0</v>
      </c>
      <c r="E79" s="289">
        <v>28810.0</v>
      </c>
      <c r="F79" s="290">
        <v>-0.0019895640570876875</v>
      </c>
      <c r="G79" s="290">
        <v>-6.743812257984592</v>
      </c>
      <c r="H79" s="290">
        <v>-2.2</v>
      </c>
      <c r="I79" s="290">
        <v>-1.0</v>
      </c>
      <c r="J79" s="291">
        <v>0.0083</v>
      </c>
      <c r="K79" s="290">
        <v>-4.1870261546203416E-4</v>
      </c>
      <c r="L79" s="292">
        <v>-0.004546478727068122</v>
      </c>
      <c r="M79" s="293" t="s">
        <v>654</v>
      </c>
      <c r="N79" s="294">
        <v>-4.479658882843062</v>
      </c>
      <c r="O79" s="295" t="s">
        <v>306</v>
      </c>
      <c r="P79" s="295" t="s">
        <v>637</v>
      </c>
      <c r="Q79" s="296">
        <v>1022.755</v>
      </c>
      <c r="R79" s="297" t="s">
        <v>633</v>
      </c>
      <c r="S79" s="298" t="s">
        <v>648</v>
      </c>
      <c r="T79" s="298"/>
      <c r="U79" s="299">
        <v>2407.6</v>
      </c>
      <c r="V79" s="300">
        <v>14.744974248213989</v>
      </c>
      <c r="W79" s="300">
        <v>4419.748482387285</v>
      </c>
      <c r="X79" s="300">
        <v>19.76737496710809</v>
      </c>
      <c r="Y79" s="301">
        <v>-9.505866578201047E-5</v>
      </c>
      <c r="Z79" s="302">
        <v>0.008897953905387527</v>
      </c>
      <c r="AA79">
        <v>-0.19441038900570617</v>
      </c>
      <c r="AB79" s="172">
        <v>51.0</v>
      </c>
      <c r="AC79" s="303">
        <v>36932.92516859967</v>
      </c>
      <c r="AD79" s="304"/>
      <c r="AE79" s="304"/>
      <c r="AF79" s="304"/>
    </row>
    <row r="80">
      <c r="A80" s="285">
        <v>0.0039321870726079355</v>
      </c>
      <c r="B80" s="286" t="s">
        <v>752</v>
      </c>
      <c r="C80" s="287">
        <v>4300.0</v>
      </c>
      <c r="D80" s="288">
        <v>0.0</v>
      </c>
      <c r="E80" s="289">
        <v>501.0</v>
      </c>
      <c r="F80" s="290">
        <v>0.00376049381001743</v>
      </c>
      <c r="G80" s="290">
        <v>1.8136483658718292</v>
      </c>
      <c r="H80" s="290">
        <v>-0.3</v>
      </c>
      <c r="I80" s="290">
        <v>1.0</v>
      </c>
      <c r="J80" s="291">
        <v>0.075</v>
      </c>
      <c r="K80" s="290">
        <v>0.0018702735762823812</v>
      </c>
      <c r="L80" s="292">
        <v>0.003764399215841726</v>
      </c>
      <c r="M80" s="293" t="s">
        <v>306</v>
      </c>
      <c r="N80" s="294">
        <v>2.512825644618396</v>
      </c>
      <c r="O80" s="295" t="s">
        <v>306</v>
      </c>
      <c r="P80" s="295" t="s">
        <v>650</v>
      </c>
      <c r="Q80" s="296">
        <v>2.1543</v>
      </c>
      <c r="R80" s="297" t="s">
        <v>644</v>
      </c>
      <c r="S80" s="298" t="s">
        <v>708</v>
      </c>
      <c r="T80" s="298"/>
      <c r="U80" s="299">
        <v>-724.71</v>
      </c>
      <c r="V80" s="300" t="s">
        <v>306</v>
      </c>
      <c r="W80" s="300">
        <v>2337.9027911782223</v>
      </c>
      <c r="X80" s="300">
        <v>38.81810010297964</v>
      </c>
      <c r="Y80" s="301">
        <v>1.6001995166361133E-7</v>
      </c>
      <c r="Z80" s="302">
        <v>0.009604762967502423</v>
      </c>
      <c r="AA80">
        <v>-0.5959579674603688</v>
      </c>
      <c r="AB80" s="172">
        <v>51.0</v>
      </c>
      <c r="AC80" s="303">
        <v>4337.633081321059</v>
      </c>
      <c r="AD80" s="304"/>
      <c r="AE80" s="304"/>
      <c r="AF80" s="304"/>
    </row>
    <row r="81">
      <c r="A81" s="285">
        <v>6.299303873526129E-4</v>
      </c>
      <c r="B81" s="286" t="s">
        <v>753</v>
      </c>
      <c r="C81" s="287">
        <v>14000.0</v>
      </c>
      <c r="D81" s="288">
        <v>0.0</v>
      </c>
      <c r="E81" s="289">
        <v>128410.0</v>
      </c>
      <c r="F81" s="290">
        <v>8.369280447874584E-4</v>
      </c>
      <c r="G81" s="290">
        <v>0.9355175971839554</v>
      </c>
      <c r="H81" s="290">
        <v>-0.6</v>
      </c>
      <c r="I81" s="290">
        <v>2.0</v>
      </c>
      <c r="J81" s="291">
        <v>-0.0072</v>
      </c>
      <c r="K81" s="290">
        <v>-2.677492666528755E-4</v>
      </c>
      <c r="L81" s="292">
        <v>8.408198616203285E-4</v>
      </c>
      <c r="M81" s="293" t="s">
        <v>631</v>
      </c>
      <c r="N81" s="294">
        <v>5.129975453423664</v>
      </c>
      <c r="O81" s="295" t="s">
        <v>306</v>
      </c>
      <c r="P81" s="295" t="s">
        <v>640</v>
      </c>
      <c r="Q81" s="296">
        <v>1797.74</v>
      </c>
      <c r="R81" s="297" t="s">
        <v>633</v>
      </c>
      <c r="S81" s="298" t="s">
        <v>659</v>
      </c>
      <c r="T81" s="298"/>
      <c r="U81" s="299">
        <v>2094.5</v>
      </c>
      <c r="V81" s="300">
        <v>6.68417283361184</v>
      </c>
      <c r="W81" s="300">
        <v>3187.628303684656</v>
      </c>
      <c r="X81" s="300">
        <v>9.918970818477597</v>
      </c>
      <c r="Y81" s="301">
        <v>2.014738515238961E-5</v>
      </c>
      <c r="Z81" s="302">
        <v>0.004261812013713227</v>
      </c>
      <c r="AA81">
        <v>-0.009241409443737858</v>
      </c>
      <c r="AB81" s="172">
        <v>51.0</v>
      </c>
      <c r="AC81" s="303">
        <v>13920.590840646695</v>
      </c>
      <c r="AD81" s="304"/>
      <c r="AE81" s="304"/>
      <c r="AF81" s="304"/>
    </row>
    <row r="82">
      <c r="A82" s="285">
        <v>0.005085415560813111</v>
      </c>
      <c r="B82" s="286" t="s">
        <v>754</v>
      </c>
      <c r="C82" s="287">
        <v>23000.0</v>
      </c>
      <c r="D82" s="288">
        <v>0.0</v>
      </c>
      <c r="E82" s="289">
        <v>38510.0</v>
      </c>
      <c r="F82" s="290">
        <v>0.00555375031148834</v>
      </c>
      <c r="G82" s="290">
        <v>1.8434692294066184</v>
      </c>
      <c r="H82" s="290">
        <v>-0.3</v>
      </c>
      <c r="I82" s="290">
        <v>1.0</v>
      </c>
      <c r="J82" s="291">
        <v>0.0679</v>
      </c>
      <c r="K82" s="290">
        <v>0.0021124680243624285</v>
      </c>
      <c r="L82" s="292">
        <v>0.005096912569785839</v>
      </c>
      <c r="M82" s="293" t="s">
        <v>306</v>
      </c>
      <c r="N82" s="294">
        <v>3.905166973452468</v>
      </c>
      <c r="O82" s="295" t="s">
        <v>306</v>
      </c>
      <c r="P82" s="295" t="s">
        <v>640</v>
      </c>
      <c r="Q82" s="296">
        <v>885.73</v>
      </c>
      <c r="R82" s="297" t="s">
        <v>633</v>
      </c>
      <c r="S82" s="298" t="s">
        <v>668</v>
      </c>
      <c r="T82" s="298"/>
      <c r="U82" s="299">
        <v>1836.58</v>
      </c>
      <c r="V82" s="300">
        <v>12.523276960437336</v>
      </c>
      <c r="W82" s="300">
        <v>2594.6693386284364</v>
      </c>
      <c r="X82" s="300">
        <v>20.767722146730023</v>
      </c>
      <c r="Y82" s="301">
        <v>8.475557921143408E-5</v>
      </c>
      <c r="Z82" s="302">
        <v>0.021750300645136698</v>
      </c>
      <c r="AA82">
        <v>0.16351977051193933</v>
      </c>
      <c r="AB82" s="172">
        <v>51.0</v>
      </c>
      <c r="AC82" s="303">
        <v>23265.68250970416</v>
      </c>
      <c r="AD82" s="304"/>
      <c r="AE82" s="304"/>
      <c r="AF82" s="304"/>
    </row>
    <row r="83">
      <c r="A83" s="285">
        <v>-0.004258879325577814</v>
      </c>
      <c r="B83" s="286" t="s">
        <v>755</v>
      </c>
      <c r="C83" s="287">
        <v>9160.0</v>
      </c>
      <c r="D83" s="288">
        <v>0.0</v>
      </c>
      <c r="E83" s="289">
        <v>66810.0</v>
      </c>
      <c r="F83" s="290">
        <v>-0.0019836000138761904</v>
      </c>
      <c r="G83" s="290">
        <v>-4.753991512852549</v>
      </c>
      <c r="H83" s="290">
        <v>-1.692</v>
      </c>
      <c r="I83" s="290">
        <v>-0.96</v>
      </c>
      <c r="J83" s="291">
        <v>-0.0518</v>
      </c>
      <c r="K83" s="290">
        <v>-3.2362671201023455E-4</v>
      </c>
      <c r="L83" s="292">
        <v>-0.001979745624982289</v>
      </c>
      <c r="M83" s="293" t="s">
        <v>654</v>
      </c>
      <c r="N83" s="294">
        <v>-3.0881939569424945</v>
      </c>
      <c r="O83" s="295" t="s">
        <v>306</v>
      </c>
      <c r="P83" s="295" t="s">
        <v>637</v>
      </c>
      <c r="Q83" s="296">
        <v>611.9796</v>
      </c>
      <c r="R83" s="297" t="s">
        <v>633</v>
      </c>
      <c r="S83" s="298" t="s">
        <v>634</v>
      </c>
      <c r="T83" s="298"/>
      <c r="U83" s="299">
        <v>486.8</v>
      </c>
      <c r="V83" s="300">
        <v>18.816762530813474</v>
      </c>
      <c r="W83" s="300">
        <v>4139.374661005126</v>
      </c>
      <c r="X83" s="300">
        <v>14.081652432730401</v>
      </c>
      <c r="Y83" s="301">
        <v>-4.796300927229288E-5</v>
      </c>
      <c r="Z83" s="302">
        <v>0.006105970820540116</v>
      </c>
      <c r="AA83">
        <v>-0.5820196426475552</v>
      </c>
      <c r="AB83" s="172">
        <v>51.0</v>
      </c>
      <c r="AC83" s="303">
        <v>9323.578556314495</v>
      </c>
      <c r="AD83" s="304"/>
      <c r="AE83" s="304"/>
      <c r="AF83" s="304"/>
    </row>
    <row r="84">
      <c r="A84" s="285">
        <v>-2.7172834192316605E-4</v>
      </c>
      <c r="B84" s="286" t="s">
        <v>756</v>
      </c>
      <c r="C84" s="287">
        <v>41500.0</v>
      </c>
      <c r="D84" s="288">
        <v>0.0</v>
      </c>
      <c r="E84" s="289">
        <v>348410.0</v>
      </c>
      <c r="F84" s="290">
        <v>2.3570385339072587E-4</v>
      </c>
      <c r="G84" s="290">
        <v>-0.6319555097654552</v>
      </c>
      <c r="H84" s="290">
        <v>-0.8571428571399999</v>
      </c>
      <c r="I84" s="290">
        <v>0.7142857143</v>
      </c>
      <c r="J84" s="291">
        <v>0.0085</v>
      </c>
      <c r="K84" s="290">
        <v>1.3349380977327414E-4</v>
      </c>
      <c r="L84" s="292">
        <v>2.395914004967208E-4</v>
      </c>
      <c r="M84" s="293" t="s">
        <v>306</v>
      </c>
      <c r="N84" s="294">
        <v>1.8350129779875486</v>
      </c>
      <c r="O84" s="295" t="s">
        <v>306</v>
      </c>
      <c r="P84" s="295" t="s">
        <v>650</v>
      </c>
      <c r="Q84" s="296">
        <v>14459.015</v>
      </c>
      <c r="R84" s="297" t="s">
        <v>633</v>
      </c>
      <c r="S84" s="298" t="s">
        <v>675</v>
      </c>
      <c r="T84" s="298"/>
      <c r="U84" s="299">
        <v>3142.48</v>
      </c>
      <c r="V84" s="300">
        <v>13.206130190168274</v>
      </c>
      <c r="W84" s="300">
        <v>2535.477406310261</v>
      </c>
      <c r="X84" s="300">
        <v>20.629181401078693</v>
      </c>
      <c r="Y84" s="301">
        <v>-6.958181869354905E-5</v>
      </c>
      <c r="Z84" s="302">
        <v>4.1667697367280514E-4</v>
      </c>
      <c r="AA84">
        <v>0.1898589065418108</v>
      </c>
      <c r="AB84" s="172">
        <v>51.0</v>
      </c>
      <c r="AC84" s="303">
        <v>41931.85095324765</v>
      </c>
      <c r="AD84" s="304"/>
      <c r="AE84" s="304"/>
      <c r="AF84" s="304"/>
    </row>
    <row r="85">
      <c r="A85" s="285">
        <v>0.007716859867976962</v>
      </c>
      <c r="B85" s="286" t="s">
        <v>757</v>
      </c>
      <c r="C85" s="287">
        <v>46800.0</v>
      </c>
      <c r="D85" s="288">
        <v>0.03083700440528636</v>
      </c>
      <c r="E85" s="289">
        <v>33701.0</v>
      </c>
      <c r="F85" s="290">
        <v>0.005850891524106738</v>
      </c>
      <c r="G85" s="290">
        <v>2.3770391896129643</v>
      </c>
      <c r="H85" s="290">
        <v>-0.3</v>
      </c>
      <c r="I85" s="290">
        <v>1.0</v>
      </c>
      <c r="J85" s="291">
        <v>0.0423</v>
      </c>
      <c r="K85" s="290">
        <v>0.001237668094790749</v>
      </c>
      <c r="L85" s="292">
        <v>0.005089749404816031</v>
      </c>
      <c r="M85" s="293" t="s">
        <v>306</v>
      </c>
      <c r="N85" s="294">
        <v>4.465691814592882</v>
      </c>
      <c r="O85" s="295" t="s">
        <v>306</v>
      </c>
      <c r="P85" s="295" t="s">
        <v>640</v>
      </c>
      <c r="Q85" s="296">
        <v>1577.2068</v>
      </c>
      <c r="R85" s="297" t="s">
        <v>644</v>
      </c>
      <c r="S85" s="298" t="s">
        <v>708</v>
      </c>
      <c r="T85" s="298"/>
      <c r="U85" s="299">
        <v>3358.02</v>
      </c>
      <c r="V85" s="300">
        <v>13.936784176389658</v>
      </c>
      <c r="W85" s="300">
        <v>2337.9027911782223</v>
      </c>
      <c r="X85" s="300">
        <v>38.81810010297964</v>
      </c>
      <c r="Y85" s="301">
        <v>2.2523046638149135E-4</v>
      </c>
      <c r="Z85" s="302">
        <v>0.026032339464859458</v>
      </c>
      <c r="AA85">
        <v>0.24238898853032143</v>
      </c>
      <c r="AB85" s="172">
        <v>51.0</v>
      </c>
      <c r="AC85" s="303">
        <v>46668.23243633383</v>
      </c>
      <c r="AD85" s="304"/>
      <c r="AE85" s="304"/>
      <c r="AF85" s="304"/>
    </row>
    <row r="86">
      <c r="A86" s="285">
        <v>0.0013231178230570016</v>
      </c>
      <c r="B86" s="286" t="s">
        <v>758</v>
      </c>
      <c r="C86" s="287">
        <v>17650.0</v>
      </c>
      <c r="D86" s="288">
        <v>0.0</v>
      </c>
      <c r="E86" s="289">
        <v>77010.0</v>
      </c>
      <c r="F86" s="290">
        <v>3.814693778645352E-4</v>
      </c>
      <c r="G86" s="290">
        <v>1.2715677307478281</v>
      </c>
      <c r="H86" s="290">
        <v>0.8999999999999999</v>
      </c>
      <c r="I86" s="290">
        <v>1.25</v>
      </c>
      <c r="J86" s="291">
        <v>-0.0028</v>
      </c>
      <c r="K86" s="290">
        <v>5.035538642251874E-4</v>
      </c>
      <c r="L86" s="292">
        <v>3.640355367834898E-4</v>
      </c>
      <c r="M86" s="293" t="s">
        <v>306</v>
      </c>
      <c r="N86" s="294">
        <v>2.8324978148231175</v>
      </c>
      <c r="O86" s="295" t="s">
        <v>306</v>
      </c>
      <c r="P86" s="295" t="s">
        <v>640</v>
      </c>
      <c r="Q86" s="296">
        <v>1359.2265</v>
      </c>
      <c r="R86" s="297" t="s">
        <v>633</v>
      </c>
      <c r="S86" s="298" t="s">
        <v>690</v>
      </c>
      <c r="T86" s="298"/>
      <c r="U86" s="299">
        <v>835.2</v>
      </c>
      <c r="V86" s="300">
        <v>21.13266283524904</v>
      </c>
      <c r="W86" s="300">
        <v>2452.36853298224</v>
      </c>
      <c r="X86" s="300">
        <v>15.7260215557</v>
      </c>
      <c r="Y86" s="301">
        <v>3.376362937041129E-5</v>
      </c>
      <c r="Z86" s="302">
        <v>0.0010502935881669688</v>
      </c>
      <c r="AA86">
        <v>-0.2831315396837608</v>
      </c>
      <c r="AB86" s="172">
        <v>51.0</v>
      </c>
      <c r="AC86" s="303">
        <v>17707.608506882774</v>
      </c>
      <c r="AD86" s="304"/>
      <c r="AE86" s="304"/>
      <c r="AF86" s="304"/>
    </row>
    <row r="87">
      <c r="A87" s="285">
        <v>0.006753486339489922</v>
      </c>
      <c r="B87" s="286" t="s">
        <v>759</v>
      </c>
      <c r="C87" s="287">
        <v>29000.0</v>
      </c>
      <c r="D87" s="288">
        <v>0.0</v>
      </c>
      <c r="E87" s="289">
        <v>148510.0</v>
      </c>
      <c r="F87" s="290">
        <v>0.006299468753998578</v>
      </c>
      <c r="G87" s="290">
        <v>2.5825368579984103</v>
      </c>
      <c r="H87" s="290">
        <v>0.7</v>
      </c>
      <c r="I87" s="290">
        <v>1.0</v>
      </c>
      <c r="J87" s="291">
        <v>0.0725</v>
      </c>
      <c r="K87" s="290">
        <v>0.00310497588923827</v>
      </c>
      <c r="L87" s="292">
        <v>0.0011895707716228854</v>
      </c>
      <c r="M87" s="293" t="s">
        <v>306</v>
      </c>
      <c r="N87" s="294">
        <v>2.7458924546356847</v>
      </c>
      <c r="O87" s="295" t="s">
        <v>306</v>
      </c>
      <c r="P87" s="295" t="s">
        <v>640</v>
      </c>
      <c r="Q87" s="296">
        <v>4306.79</v>
      </c>
      <c r="R87" s="297" t="s">
        <v>633</v>
      </c>
      <c r="S87" s="298" t="s">
        <v>706</v>
      </c>
      <c r="T87" s="298"/>
      <c r="U87" s="299">
        <v>4100.7</v>
      </c>
      <c r="V87" s="300">
        <v>7.071963323335041</v>
      </c>
      <c r="W87" s="300">
        <v>2535.1042564979725</v>
      </c>
      <c r="X87" s="300">
        <v>12.313243421813059</v>
      </c>
      <c r="Y87" s="301">
        <v>5.488705281423058E-4</v>
      </c>
      <c r="Z87" s="302">
        <v>0.017397343456990778</v>
      </c>
      <c r="AA87">
        <v>0.20906685220320398</v>
      </c>
      <c r="AB87" s="172">
        <v>51.0</v>
      </c>
      <c r="AC87" s="303">
        <v>29288.210239385804</v>
      </c>
      <c r="AD87" s="304"/>
      <c r="AE87" s="304"/>
      <c r="AF87" s="304"/>
    </row>
    <row r="88">
      <c r="A88" s="285">
        <v>0.002414243450035382</v>
      </c>
      <c r="B88" s="286" t="s">
        <v>760</v>
      </c>
      <c r="C88" s="287">
        <v>60900.0</v>
      </c>
      <c r="D88" s="288">
        <v>0.0</v>
      </c>
      <c r="E88" s="289">
        <v>264110.0</v>
      </c>
      <c r="F88" s="290">
        <v>0.0025030798069602712</v>
      </c>
      <c r="G88" s="290">
        <v>1.1177502078371906</v>
      </c>
      <c r="H88" s="290">
        <v>-0.40731707318</v>
      </c>
      <c r="I88" s="290">
        <v>0.4634146341</v>
      </c>
      <c r="J88" s="291">
        <v>0.0587</v>
      </c>
      <c r="K88" s="290">
        <v>0.001967970255275037</v>
      </c>
      <c r="L88" s="292">
        <v>-0.008122154568982418</v>
      </c>
      <c r="M88" s="293" t="s">
        <v>306</v>
      </c>
      <c r="N88" s="294">
        <v>1.0572611012150253</v>
      </c>
      <c r="O88" s="295" t="s">
        <v>306</v>
      </c>
      <c r="P88" s="295" t="s">
        <v>640</v>
      </c>
      <c r="Q88" s="296">
        <v>16084.299</v>
      </c>
      <c r="R88" s="297" t="s">
        <v>633</v>
      </c>
      <c r="S88" s="298" t="s">
        <v>708</v>
      </c>
      <c r="T88" s="298"/>
      <c r="U88" s="299">
        <v>6235.56</v>
      </c>
      <c r="V88" s="300">
        <v>9.766564671015914</v>
      </c>
      <c r="W88" s="300">
        <v>2337.9027911782223</v>
      </c>
      <c r="X88" s="300">
        <v>38.81810010297964</v>
      </c>
      <c r="Y88" s="301">
        <v>7.496171213051796E-4</v>
      </c>
      <c r="Z88" s="302">
        <v>0.0027095054944346955</v>
      </c>
      <c r="AA88">
        <v>0.9829094846477393</v>
      </c>
      <c r="AB88" s="172">
        <v>51.0</v>
      </c>
      <c r="AC88" s="303">
        <v>65068.49851830786</v>
      </c>
      <c r="AD88" s="304"/>
      <c r="AE88" s="304"/>
      <c r="AF88" s="304"/>
    </row>
    <row r="89">
      <c r="A89" s="285">
        <v>-0.004897753032231866</v>
      </c>
      <c r="B89" s="286" t="s">
        <v>761</v>
      </c>
      <c r="C89" s="287">
        <v>19900.0</v>
      </c>
      <c r="D89" s="288">
        <v>0.0</v>
      </c>
      <c r="E89" s="289">
        <v>126410.0</v>
      </c>
      <c r="F89" s="290">
        <v>-0.0020093275737430682</v>
      </c>
      <c r="G89" s="290">
        <v>-5.947678684939136</v>
      </c>
      <c r="H89" s="290">
        <v>-2.8</v>
      </c>
      <c r="I89" s="290">
        <v>-1.0</v>
      </c>
      <c r="J89" s="291">
        <v>0.005</v>
      </c>
      <c r="K89" s="290">
        <v>-7.577580868024046E-5</v>
      </c>
      <c r="L89" s="292">
        <v>-0.0035555476105256115</v>
      </c>
      <c r="M89" s="293" t="s">
        <v>654</v>
      </c>
      <c r="N89" s="294">
        <v>-4.312819326741167</v>
      </c>
      <c r="O89" s="295" t="s">
        <v>306</v>
      </c>
      <c r="P89" s="295" t="s">
        <v>637</v>
      </c>
      <c r="Q89" s="296">
        <v>2515.559</v>
      </c>
      <c r="R89" s="297" t="s">
        <v>633</v>
      </c>
      <c r="S89" s="298" t="s">
        <v>666</v>
      </c>
      <c r="T89" s="298" t="s">
        <v>666</v>
      </c>
      <c r="U89" s="299">
        <v>28.04</v>
      </c>
      <c r="V89" s="300">
        <v>709.700427960057</v>
      </c>
      <c r="W89" s="300">
        <v>1979.6298556175075</v>
      </c>
      <c r="X89" s="300">
        <v>16.817246068236063</v>
      </c>
      <c r="Y89" s="301">
        <v>-2.2581831042088097E-4</v>
      </c>
      <c r="Z89" s="302">
        <v>0.008652061272566108</v>
      </c>
      <c r="AA89">
        <v>-0.38437202146266636</v>
      </c>
      <c r="AB89" s="172">
        <v>51.0</v>
      </c>
      <c r="AC89" s="303">
        <v>20093.92127997094</v>
      </c>
      <c r="AD89" s="304"/>
      <c r="AE89" s="304"/>
      <c r="AF89" s="304"/>
    </row>
    <row r="90">
      <c r="A90" s="285">
        <v>0.002724755528467956</v>
      </c>
      <c r="B90" s="286" t="s">
        <v>762</v>
      </c>
      <c r="C90" s="287">
        <v>52800.0</v>
      </c>
      <c r="D90" s="288">
        <v>0.0</v>
      </c>
      <c r="E90" s="289">
        <v>6294610.0</v>
      </c>
      <c r="F90" s="290">
        <v>0.003086030703370767</v>
      </c>
      <c r="G90" s="290">
        <v>1.5322123203637352</v>
      </c>
      <c r="H90" s="290">
        <v>-0.34137931034</v>
      </c>
      <c r="I90" s="290">
        <v>0.7931034483</v>
      </c>
      <c r="J90" s="291">
        <v>0.0478</v>
      </c>
      <c r="K90" s="290">
        <v>0.0016130519917136495</v>
      </c>
      <c r="L90" s="292">
        <v>-0.005134662971366495</v>
      </c>
      <c r="M90" s="293" t="s">
        <v>306</v>
      </c>
      <c r="N90" s="294">
        <v>4.118966164482561</v>
      </c>
      <c r="O90" s="295" t="s">
        <v>306</v>
      </c>
      <c r="P90" s="295" t="s">
        <v>640</v>
      </c>
      <c r="Q90" s="296">
        <v>332355.408</v>
      </c>
      <c r="R90" s="297" t="s">
        <v>633</v>
      </c>
      <c r="S90" s="298" t="s">
        <v>661</v>
      </c>
      <c r="T90" s="298"/>
      <c r="U90" s="299">
        <v>3673.82</v>
      </c>
      <c r="V90" s="300">
        <v>14.371961609441943</v>
      </c>
      <c r="W90" s="300">
        <v>2915.235656719304</v>
      </c>
      <c r="X90" s="300">
        <v>16.748800755369235</v>
      </c>
      <c r="Y90" s="301">
        <v>0.017235211829004088</v>
      </c>
      <c r="Z90" s="302">
        <v>0.01271434070490639</v>
      </c>
      <c r="AA90">
        <v>0.09808039248495248</v>
      </c>
      <c r="AB90" s="172">
        <v>51.0</v>
      </c>
      <c r="AC90" s="303">
        <v>52231.821527068256</v>
      </c>
      <c r="AD90" s="304"/>
      <c r="AE90" s="304"/>
      <c r="AF90" s="304"/>
    </row>
    <row r="91">
      <c r="A91" s="285">
        <v>-0.002796305828875291</v>
      </c>
      <c r="B91" s="286" t="s">
        <v>763</v>
      </c>
      <c r="C91" s="287">
        <v>14550.0</v>
      </c>
      <c r="D91" s="288">
        <v>0.0</v>
      </c>
      <c r="E91" s="289">
        <v>158510.0</v>
      </c>
      <c r="F91" s="290">
        <v>-0.001347498233146396</v>
      </c>
      <c r="G91" s="290">
        <v>-3.875271789882916</v>
      </c>
      <c r="H91" s="290">
        <v>-1.55</v>
      </c>
      <c r="I91" s="290">
        <v>-0.25</v>
      </c>
      <c r="J91" s="291">
        <v>0.0139</v>
      </c>
      <c r="K91" s="290">
        <v>6.0750720179603276E-5</v>
      </c>
      <c r="L91" s="292">
        <v>-0.002131874251493415</v>
      </c>
      <c r="M91" s="293" t="s">
        <v>631</v>
      </c>
      <c r="N91" s="294">
        <v>-1.936221317591618</v>
      </c>
      <c r="O91" s="295" t="s">
        <v>306</v>
      </c>
      <c r="P91" s="295" t="s">
        <v>632</v>
      </c>
      <c r="Q91" s="296">
        <v>2306.3205</v>
      </c>
      <c r="R91" s="297" t="s">
        <v>633</v>
      </c>
      <c r="S91" s="298" t="s">
        <v>675</v>
      </c>
      <c r="T91" s="298"/>
      <c r="U91" s="299">
        <v>1754.95</v>
      </c>
      <c r="V91" s="300">
        <v>8.290834496709309</v>
      </c>
      <c r="W91" s="300">
        <v>2535.477406310261</v>
      </c>
      <c r="X91" s="300">
        <v>20.629181401078693</v>
      </c>
      <c r="Y91" s="301">
        <v>-1.179112340845594E-4</v>
      </c>
      <c r="Z91" s="302">
        <v>0.00264170646968221</v>
      </c>
      <c r="AA91">
        <v>0.09139254820340104</v>
      </c>
      <c r="AB91" s="172">
        <v>51.0</v>
      </c>
      <c r="AC91" s="303">
        <v>14687.115220449856</v>
      </c>
      <c r="AD91" s="304"/>
      <c r="AE91" s="304"/>
      <c r="AF91" s="304"/>
    </row>
    <row r="92">
      <c r="A92" s="285">
        <v>-0.008227710902797742</v>
      </c>
      <c r="B92" s="286" t="s">
        <v>764</v>
      </c>
      <c r="C92" s="287">
        <v>5000.0</v>
      </c>
      <c r="D92" s="288">
        <v>-0.03846153846153855</v>
      </c>
      <c r="E92" s="289">
        <v>36301.0</v>
      </c>
      <c r="F92" s="290">
        <v>-0.001972537935941127</v>
      </c>
      <c r="G92" s="290">
        <v>-7.7372677902601215</v>
      </c>
      <c r="H92" s="290">
        <v>-8.4</v>
      </c>
      <c r="I92" s="290">
        <v>-1.0</v>
      </c>
      <c r="J92" s="291">
        <v>-0.0909</v>
      </c>
      <c r="K92" s="290">
        <v>6.735764448510904E-6</v>
      </c>
      <c r="L92" s="292">
        <v>-0.0019686715814720974</v>
      </c>
      <c r="M92" s="293" t="s">
        <v>654</v>
      </c>
      <c r="N92" s="294">
        <v>-6.707426100476002</v>
      </c>
      <c r="O92" s="295" t="s">
        <v>306</v>
      </c>
      <c r="P92" s="295" t="s">
        <v>637</v>
      </c>
      <c r="Q92" s="296">
        <v>181.505</v>
      </c>
      <c r="R92" s="297" t="s">
        <v>644</v>
      </c>
      <c r="S92" s="298" t="s">
        <v>686</v>
      </c>
      <c r="T92" s="298"/>
      <c r="U92" s="299">
        <v>130.83</v>
      </c>
      <c r="V92" s="300">
        <v>38.21753420469311</v>
      </c>
      <c r="W92" s="300">
        <v>83.95690906519442</v>
      </c>
      <c r="X92" s="300">
        <v>154.11208874580504</v>
      </c>
      <c r="Y92" s="301">
        <v>-2.734160975963528E-5</v>
      </c>
      <c r="Z92" s="302">
        <v>0.013209391103580213</v>
      </c>
      <c r="AA92">
        <v>-0.2740613934438898</v>
      </c>
      <c r="AB92" s="172">
        <v>51.0</v>
      </c>
      <c r="AC92" s="303">
        <v>5298.663081450512</v>
      </c>
      <c r="AD92" s="304"/>
      <c r="AE92" s="304"/>
      <c r="AF92" s="304"/>
    </row>
    <row r="93">
      <c r="A93" s="285">
        <v>0.0012641878553891317</v>
      </c>
      <c r="B93" s="286" t="s">
        <v>765</v>
      </c>
      <c r="C93" s="287">
        <v>86900.0</v>
      </c>
      <c r="D93" s="288">
        <v>0.006952491309385911</v>
      </c>
      <c r="E93" s="289">
        <v>269701.0</v>
      </c>
      <c r="F93" s="290">
        <v>0.001311132701130957</v>
      </c>
      <c r="G93" s="290">
        <v>1.0193540812545563</v>
      </c>
      <c r="H93" s="290">
        <v>-0.4224489796</v>
      </c>
      <c r="I93" s="290">
        <v>0.387755102</v>
      </c>
      <c r="J93" s="291">
        <v>0.0407</v>
      </c>
      <c r="K93" s="290">
        <v>0.001092803754313212</v>
      </c>
      <c r="L93" s="292">
        <v>-0.011155734139548757</v>
      </c>
      <c r="M93" s="293" t="s">
        <v>306</v>
      </c>
      <c r="N93" s="294">
        <v>1.4602919540572035</v>
      </c>
      <c r="O93" s="295" t="s">
        <v>306</v>
      </c>
      <c r="P93" s="295" t="s">
        <v>640</v>
      </c>
      <c r="Q93" s="296">
        <v>23437.0169</v>
      </c>
      <c r="R93" s="297" t="s">
        <v>641</v>
      </c>
      <c r="S93" s="298" t="s">
        <v>648</v>
      </c>
      <c r="T93" s="298" t="s">
        <v>766</v>
      </c>
      <c r="U93" s="299">
        <v>3813.37</v>
      </c>
      <c r="V93" s="300">
        <v>22.788242420745956</v>
      </c>
      <c r="W93" s="300">
        <v>4419.748482387285</v>
      </c>
      <c r="X93" s="300">
        <v>19.76737496710809</v>
      </c>
      <c r="Y93" s="301">
        <v>5.737478489735919E-4</v>
      </c>
      <c r="Z93" s="302">
        <v>0.001945305216208647</v>
      </c>
      <c r="AA93">
        <v>-0.20559122971887067</v>
      </c>
      <c r="AB93" s="172">
        <v>51.0</v>
      </c>
      <c r="AC93" s="303">
        <v>85945.36506280479</v>
      </c>
      <c r="AD93" s="304"/>
      <c r="AE93" s="304"/>
      <c r="AF93" s="304"/>
    </row>
    <row r="94">
      <c r="A94" s="285" t="e">
        <v>#N/A</v>
      </c>
      <c r="B94" s="286" t="s">
        <v>271</v>
      </c>
      <c r="C94" s="287">
        <v>21100.0</v>
      </c>
      <c r="D94" s="288">
        <v>0.0</v>
      </c>
      <c r="E94" s="289">
        <v>2744810.0</v>
      </c>
      <c r="F94" s="290">
        <v>0.021597538146528497</v>
      </c>
      <c r="G94" s="290">
        <v>6.467714676609999</v>
      </c>
      <c r="H94" s="290">
        <v>8.1</v>
      </c>
      <c r="I94" s="290">
        <v>1.0</v>
      </c>
      <c r="J94" s="291">
        <v>0.2186</v>
      </c>
      <c r="K94" s="290">
        <v>0.008897580467586737</v>
      </c>
      <c r="L94" s="292">
        <v>0.001860833607159662</v>
      </c>
      <c r="M94" s="293" t="s">
        <v>678</v>
      </c>
      <c r="N94" s="294">
        <v>9.491670545395042</v>
      </c>
      <c r="O94" s="295" t="s">
        <v>306</v>
      </c>
      <c r="P94" s="295" t="s">
        <v>640</v>
      </c>
      <c r="Q94" s="296">
        <v>57915.491</v>
      </c>
      <c r="R94" s="297" t="s">
        <v>633</v>
      </c>
      <c r="S94" s="298" t="s">
        <v>642</v>
      </c>
      <c r="T94" s="298"/>
      <c r="U94" s="299">
        <v>1204.77</v>
      </c>
      <c r="V94" s="300">
        <v>17.51371631099712</v>
      </c>
      <c r="W94" s="300">
        <v>2393.932165164847</v>
      </c>
      <c r="X94" s="300">
        <v>15.498907027838142</v>
      </c>
      <c r="Y94" s="301">
        <v>0.02622814814953426</v>
      </c>
      <c r="Z94" s="302">
        <v>0.20967772841385332</v>
      </c>
      <c r="AA94">
        <v>-0.22819468585742186</v>
      </c>
      <c r="AB94" s="172">
        <v>51.0</v>
      </c>
      <c r="AC94" s="303">
        <v>21169.882270482605</v>
      </c>
      <c r="AD94" s="304"/>
      <c r="AE94" s="304"/>
      <c r="AF94" s="304"/>
    </row>
    <row r="95">
      <c r="A95" s="285">
        <v>-0.0018177512246901112</v>
      </c>
      <c r="B95" s="286" t="s">
        <v>767</v>
      </c>
      <c r="C95" s="287">
        <v>7900.0</v>
      </c>
      <c r="D95" s="288">
        <v>0.012820512820512997</v>
      </c>
      <c r="E95" s="289">
        <v>601.0</v>
      </c>
      <c r="F95" s="290">
        <v>-0.002020928062655539</v>
      </c>
      <c r="G95" s="290">
        <v>-1.2028429356377202</v>
      </c>
      <c r="H95" s="290">
        <v>-0.19999999999999996</v>
      </c>
      <c r="I95" s="290">
        <v>1.0</v>
      </c>
      <c r="J95" s="291">
        <v>-0.0127</v>
      </c>
      <c r="K95" s="290">
        <v>-5.592237783575323E-4</v>
      </c>
      <c r="L95" s="292">
        <v>-0.002017099031038905</v>
      </c>
      <c r="M95" s="293" t="s">
        <v>631</v>
      </c>
      <c r="N95" s="294">
        <v>0.5859441337135092</v>
      </c>
      <c r="O95" s="295" t="s">
        <v>306</v>
      </c>
      <c r="P95" s="295" t="s">
        <v>632</v>
      </c>
      <c r="Q95" s="296">
        <v>4.7479</v>
      </c>
      <c r="R95" s="297" t="s">
        <v>644</v>
      </c>
      <c r="S95" s="298" t="s">
        <v>708</v>
      </c>
      <c r="T95" s="298"/>
      <c r="U95" s="299">
        <v>-182.06</v>
      </c>
      <c r="V95" s="300" t="s">
        <v>306</v>
      </c>
      <c r="W95" s="300">
        <v>2337.9027911782223</v>
      </c>
      <c r="X95" s="300">
        <v>38.81810010297964</v>
      </c>
      <c r="Y95" s="301">
        <v>-1.6126166618238958E-7</v>
      </c>
      <c r="Z95" s="302">
        <v>-0.0012059397363153102</v>
      </c>
      <c r="AA95">
        <v>0.6718383647467872</v>
      </c>
      <c r="AB95" s="172">
        <v>51.0</v>
      </c>
      <c r="AC95" s="303">
        <v>8541.471614740842</v>
      </c>
      <c r="AD95" s="304"/>
      <c r="AE95" s="304"/>
      <c r="AF95" s="304"/>
    </row>
    <row r="96">
      <c r="A96" s="285">
        <v>5.240281788051497E-4</v>
      </c>
      <c r="B96" s="286" t="s">
        <v>768</v>
      </c>
      <c r="C96" s="287">
        <v>8900.0</v>
      </c>
      <c r="D96" s="288">
        <v>-0.011111111111111072</v>
      </c>
      <c r="E96" s="289">
        <v>35801.0</v>
      </c>
      <c r="F96" s="290">
        <v>9.386594454066884E-4</v>
      </c>
      <c r="G96" s="290">
        <v>-1.0583650649357863</v>
      </c>
      <c r="H96" s="290">
        <v>-0.93333333334</v>
      </c>
      <c r="I96" s="290">
        <v>0.3333333333</v>
      </c>
      <c r="J96" s="291">
        <v>0.0227</v>
      </c>
      <c r="K96" s="290">
        <v>0.0017779879592879724</v>
      </c>
      <c r="L96" s="292">
        <v>-0.003040701727363187</v>
      </c>
      <c r="M96" s="293" t="s">
        <v>306</v>
      </c>
      <c r="N96" s="294">
        <v>-0.4172197687932503</v>
      </c>
      <c r="O96" s="295" t="s">
        <v>306</v>
      </c>
      <c r="P96" s="295" t="s">
        <v>650</v>
      </c>
      <c r="Q96" s="296">
        <v>318.6289</v>
      </c>
      <c r="R96" s="297" t="s">
        <v>644</v>
      </c>
      <c r="S96" s="298" t="s">
        <v>645</v>
      </c>
      <c r="T96" s="298"/>
      <c r="U96" s="299">
        <v>1496.97</v>
      </c>
      <c r="V96" s="300">
        <v>5.945342926043942</v>
      </c>
      <c r="W96" s="300">
        <v>3169.964778636018</v>
      </c>
      <c r="X96" s="300">
        <v>17.35913669889833</v>
      </c>
      <c r="Y96" s="301">
        <v>3.7485057816559104E-6</v>
      </c>
      <c r="Z96" s="302">
        <v>-4.006328521177079E-4</v>
      </c>
      <c r="AA96">
        <v>0.08597541585951007</v>
      </c>
      <c r="AB96" s="172">
        <v>51.0</v>
      </c>
      <c r="AC96" s="303">
        <v>9002.289249350257</v>
      </c>
      <c r="AD96" s="304"/>
      <c r="AE96" s="304"/>
      <c r="AF96" s="304"/>
    </row>
    <row r="97">
      <c r="A97" s="285">
        <v>0.0011680749619518668</v>
      </c>
      <c r="B97" s="286" t="s">
        <v>769</v>
      </c>
      <c r="C97" s="287">
        <v>41600.0</v>
      </c>
      <c r="D97" s="288">
        <v>0.0</v>
      </c>
      <c r="E97" s="289">
        <v>10010.0</v>
      </c>
      <c r="F97" s="290">
        <v>5.234884033031515E-4</v>
      </c>
      <c r="G97" s="290">
        <v>0.6319237731681989</v>
      </c>
      <c r="H97" s="290">
        <v>-0.483606557378</v>
      </c>
      <c r="I97" s="290">
        <v>0.08196721311</v>
      </c>
      <c r="J97" s="291">
        <v>0.0463</v>
      </c>
      <c r="K97" s="290">
        <v>0.002018035643382596</v>
      </c>
      <c r="L97" s="292">
        <v>-0.009292094559467246</v>
      </c>
      <c r="M97" s="293" t="s">
        <v>306</v>
      </c>
      <c r="N97" s="294">
        <v>-0.054631996767661506</v>
      </c>
      <c r="O97" s="295" t="s">
        <v>306</v>
      </c>
      <c r="P97" s="295" t="s">
        <v>650</v>
      </c>
      <c r="Q97" s="296">
        <v>416.416</v>
      </c>
      <c r="R97" s="297" t="s">
        <v>633</v>
      </c>
      <c r="S97" s="298" t="s">
        <v>634</v>
      </c>
      <c r="T97" s="298"/>
      <c r="U97" s="299">
        <v>3287.57</v>
      </c>
      <c r="V97" s="300">
        <v>12.653722962552887</v>
      </c>
      <c r="W97" s="300">
        <v>4139.374661005126</v>
      </c>
      <c r="X97" s="300">
        <v>14.081652432730401</v>
      </c>
      <c r="Y97" s="301">
        <v>9.93139604084996E-6</v>
      </c>
      <c r="Z97" s="302">
        <v>-2.0585528065166993E-5</v>
      </c>
      <c r="AA97">
        <v>0.036831392959706166</v>
      </c>
      <c r="AB97" s="172">
        <v>51.0</v>
      </c>
      <c r="AC97" s="303">
        <v>41619.31905911266</v>
      </c>
      <c r="AD97" s="304"/>
      <c r="AE97" s="304"/>
      <c r="AF97" s="304"/>
    </row>
    <row r="98">
      <c r="A98" s="285">
        <v>-0.004589265842545498</v>
      </c>
      <c r="B98" s="286" t="s">
        <v>770</v>
      </c>
      <c r="C98" s="287">
        <v>25000.0</v>
      </c>
      <c r="D98" s="288">
        <v>0.0</v>
      </c>
      <c r="E98" s="289">
        <v>1.0</v>
      </c>
      <c r="F98" s="290">
        <v>-0.0019946725766370054</v>
      </c>
      <c r="G98" s="290">
        <v>-6.749286240244064</v>
      </c>
      <c r="H98" s="290">
        <v>-2.2</v>
      </c>
      <c r="I98" s="290">
        <v>-1.0</v>
      </c>
      <c r="J98" s="291">
        <v>-0.0157</v>
      </c>
      <c r="K98" s="290">
        <v>5.13894360398416E-4</v>
      </c>
      <c r="L98" s="292">
        <v>-0.010040205072478525</v>
      </c>
      <c r="M98" s="293" t="s">
        <v>636</v>
      </c>
      <c r="N98" s="294">
        <v>-4.1825499667377315</v>
      </c>
      <c r="O98" s="295" t="s">
        <v>306</v>
      </c>
      <c r="P98" s="295" t="s">
        <v>632</v>
      </c>
      <c r="Q98" s="296">
        <v>0.025</v>
      </c>
      <c r="R98" s="297" t="s">
        <v>644</v>
      </c>
      <c r="S98" s="298" t="s">
        <v>675</v>
      </c>
      <c r="T98" s="298"/>
      <c r="U98" s="299">
        <v>6050.4</v>
      </c>
      <c r="V98" s="300">
        <v>4.131958217638504</v>
      </c>
      <c r="W98" s="300">
        <v>2535.477406310261</v>
      </c>
      <c r="X98" s="300">
        <v>20.629181401078693</v>
      </c>
      <c r="Y98" s="301">
        <v>-2.0850541583663517E-9</v>
      </c>
      <c r="Z98" s="302">
        <v>0.008321500264573721</v>
      </c>
      <c r="AA98">
        <v>0.4371704747237839</v>
      </c>
      <c r="AB98" s="172">
        <v>51.0</v>
      </c>
      <c r="AC98" s="303">
        <v>25690.30978166288</v>
      </c>
      <c r="AD98" s="304"/>
      <c r="AE98" s="304"/>
      <c r="AF98" s="304"/>
    </row>
    <row r="99">
      <c r="A99" s="285">
        <v>-0.004920543906591074</v>
      </c>
      <c r="B99" s="286" t="s">
        <v>771</v>
      </c>
      <c r="C99" s="287">
        <v>50300.0</v>
      </c>
      <c r="D99" s="288">
        <v>-0.001984126984126977</v>
      </c>
      <c r="E99" s="289">
        <v>65910.0</v>
      </c>
      <c r="F99" s="290">
        <v>-0.0020028221115567925</v>
      </c>
      <c r="G99" s="290">
        <v>-6.738651213934232</v>
      </c>
      <c r="H99" s="290">
        <v>-2.2</v>
      </c>
      <c r="I99" s="290">
        <v>-1.0</v>
      </c>
      <c r="J99" s="291">
        <v>-0.0137</v>
      </c>
      <c r="K99" s="290">
        <v>-1.3588966230178057E-4</v>
      </c>
      <c r="L99" s="292">
        <v>-0.001998957248225864</v>
      </c>
      <c r="M99" s="293" t="s">
        <v>654</v>
      </c>
      <c r="N99" s="294">
        <v>-4.796397550012946</v>
      </c>
      <c r="O99" s="295" t="s">
        <v>306</v>
      </c>
      <c r="P99" s="295" t="s">
        <v>637</v>
      </c>
      <c r="Q99" s="296">
        <v>3315.273</v>
      </c>
      <c r="R99" s="297" t="s">
        <v>633</v>
      </c>
      <c r="S99" s="298" t="s">
        <v>712</v>
      </c>
      <c r="T99" s="298" t="s">
        <v>713</v>
      </c>
      <c r="U99" s="299">
        <v>8860.62</v>
      </c>
      <c r="V99" s="300">
        <v>5.676803654823251</v>
      </c>
      <c r="W99" s="300">
        <v>1776.536743057524</v>
      </c>
      <c r="X99" s="300">
        <v>23.135688952729055</v>
      </c>
      <c r="Y99" s="301">
        <v>-2.9923418104413953E-4</v>
      </c>
      <c r="Z99" s="302">
        <v>0.009607913404637517</v>
      </c>
      <c r="AA99">
        <v>0.5709909748754047</v>
      </c>
      <c r="AB99" s="172">
        <v>51.0</v>
      </c>
      <c r="AC99" s="303">
        <v>52487.26810688819</v>
      </c>
      <c r="AD99" s="304"/>
      <c r="AE99" s="304"/>
      <c r="AF99" s="304"/>
    </row>
    <row r="100">
      <c r="A100" s="285">
        <v>-0.0020490155537261526</v>
      </c>
      <c r="B100" s="286" t="s">
        <v>772</v>
      </c>
      <c r="C100" s="287">
        <v>5770.0</v>
      </c>
      <c r="D100" s="288">
        <v>0.0</v>
      </c>
      <c r="E100" s="289">
        <v>60510.0</v>
      </c>
      <c r="F100" s="290">
        <v>-0.0018727286836208704</v>
      </c>
      <c r="G100" s="290">
        <v>-1.0697179352098187</v>
      </c>
      <c r="H100" s="290">
        <v>-0.9199999999999999</v>
      </c>
      <c r="I100" s="290">
        <v>0.4</v>
      </c>
      <c r="J100" s="291">
        <v>-0.0052</v>
      </c>
      <c r="K100" s="290">
        <v>-1.1585925530175787E-4</v>
      </c>
      <c r="L100" s="292">
        <v>-0.0018688662519062628</v>
      </c>
      <c r="M100" s="293" t="s">
        <v>631</v>
      </c>
      <c r="N100" s="294">
        <v>-0.26734387523572023</v>
      </c>
      <c r="O100" s="295" t="s">
        <v>306</v>
      </c>
      <c r="P100" s="295" t="s">
        <v>650</v>
      </c>
      <c r="Q100" s="296">
        <v>349.1427</v>
      </c>
      <c r="R100" s="297" t="s">
        <v>633</v>
      </c>
      <c r="S100" s="298" t="s">
        <v>634</v>
      </c>
      <c r="T100" s="298"/>
      <c r="U100" s="299">
        <v>147.06</v>
      </c>
      <c r="V100" s="300">
        <v>39.23568611451108</v>
      </c>
      <c r="W100" s="300">
        <v>4139.374661005126</v>
      </c>
      <c r="X100" s="300">
        <v>14.081652432730401</v>
      </c>
      <c r="Y100" s="301">
        <v>-1.3148069859316631E-5</v>
      </c>
      <c r="Z100" s="302">
        <v>6.160396951861572E-4</v>
      </c>
      <c r="AA100">
        <v>-0.5398660169407026</v>
      </c>
      <c r="AB100" s="172">
        <v>51.0</v>
      </c>
      <c r="AC100" s="303">
        <v>5798.678606815943</v>
      </c>
      <c r="AD100" s="304"/>
      <c r="AE100" s="304"/>
      <c r="AF100" s="304"/>
    </row>
    <row r="101">
      <c r="A101" s="285">
        <v>-0.005029962480994731</v>
      </c>
      <c r="B101" s="286" t="s">
        <v>773</v>
      </c>
      <c r="C101" s="287">
        <v>9160.0</v>
      </c>
      <c r="D101" s="288">
        <v>0.0</v>
      </c>
      <c r="E101" s="289">
        <v>26110.0</v>
      </c>
      <c r="F101" s="290">
        <v>-0.00198770863689729</v>
      </c>
      <c r="G101" s="290">
        <v>-5.922764240942281</v>
      </c>
      <c r="H101" s="290">
        <v>-1.8931034482</v>
      </c>
      <c r="I101" s="290">
        <v>-1.965517241</v>
      </c>
      <c r="J101" s="291">
        <v>-0.0096</v>
      </c>
      <c r="K101" s="290">
        <v>-1.2113459245900634E-4</v>
      </c>
      <c r="L101" s="292">
        <v>-0.0019837689433842357</v>
      </c>
      <c r="M101" s="293" t="s">
        <v>654</v>
      </c>
      <c r="N101" s="294">
        <v>-5.386668746211103</v>
      </c>
      <c r="O101" s="295" t="s">
        <v>306</v>
      </c>
      <c r="P101" s="295" t="s">
        <v>637</v>
      </c>
      <c r="Q101" s="296">
        <v>239.1676</v>
      </c>
      <c r="R101" s="297" t="s">
        <v>633</v>
      </c>
      <c r="S101" s="298" t="s">
        <v>668</v>
      </c>
      <c r="T101" s="298"/>
      <c r="U101" s="299">
        <v>-979.42</v>
      </c>
      <c r="V101" s="300" t="s">
        <v>306</v>
      </c>
      <c r="W101" s="300">
        <v>2594.6693386284364</v>
      </c>
      <c r="X101" s="300">
        <v>20.767722146730023</v>
      </c>
      <c r="Y101" s="301">
        <v>-2.206194425125774E-5</v>
      </c>
      <c r="Z101" s="302">
        <v>0.01068901372478195</v>
      </c>
      <c r="AA101">
        <v>-0.596609936030387</v>
      </c>
      <c r="AB101" s="172">
        <v>51.0</v>
      </c>
      <c r="AC101" s="303">
        <v>9389.179764073602</v>
      </c>
      <c r="AD101" s="304"/>
      <c r="AE101" s="304"/>
      <c r="AF101" s="304"/>
    </row>
    <row r="102">
      <c r="A102" s="285">
        <v>0.01580166589213046</v>
      </c>
      <c r="B102" s="286" t="s">
        <v>774</v>
      </c>
      <c r="C102" s="287">
        <v>63300.0</v>
      </c>
      <c r="D102" s="288">
        <v>0.030944625407166138</v>
      </c>
      <c r="E102" s="289">
        <v>1797310.0</v>
      </c>
      <c r="F102" s="290">
        <v>0.016233649415957244</v>
      </c>
      <c r="G102" s="290">
        <v>5.851197554082179</v>
      </c>
      <c r="H102" s="290">
        <v>1.6</v>
      </c>
      <c r="I102" s="290">
        <v>1.0</v>
      </c>
      <c r="J102" s="291">
        <v>0.1722</v>
      </c>
      <c r="K102" s="290">
        <v>0.0078095864209936</v>
      </c>
      <c r="L102" s="292">
        <v>-0.004266273865426842</v>
      </c>
      <c r="M102" s="293" t="s">
        <v>678</v>
      </c>
      <c r="N102" s="294">
        <v>7.604633616506997</v>
      </c>
      <c r="O102" s="295" t="s">
        <v>306</v>
      </c>
      <c r="P102" s="295" t="s">
        <v>640</v>
      </c>
      <c r="Q102" s="296">
        <v>113769.723</v>
      </c>
      <c r="R102" s="297" t="s">
        <v>633</v>
      </c>
      <c r="S102" s="298" t="s">
        <v>634</v>
      </c>
      <c r="T102" s="298"/>
      <c r="U102" s="299">
        <v>13366.21</v>
      </c>
      <c r="V102" s="300">
        <v>4.7358226453123216</v>
      </c>
      <c r="W102" s="300">
        <v>4139.374661005126</v>
      </c>
      <c r="X102" s="300">
        <v>14.081652432730401</v>
      </c>
      <c r="Y102" s="301">
        <v>0.034000451494824876</v>
      </c>
      <c r="Z102" s="302">
        <v>0.12711652697830605</v>
      </c>
      <c r="AA102">
        <v>0.29909870670384175</v>
      </c>
      <c r="AB102" s="172">
        <v>51.0</v>
      </c>
      <c r="AC102" s="303">
        <v>62692.973073918896</v>
      </c>
      <c r="AD102" s="304"/>
      <c r="AE102" s="304"/>
      <c r="AF102" s="304"/>
    </row>
    <row r="103">
      <c r="A103" s="285">
        <v>-9.83680159580749E-4</v>
      </c>
      <c r="B103" s="286" t="s">
        <v>775</v>
      </c>
      <c r="C103" s="287">
        <v>45800.0</v>
      </c>
      <c r="D103" s="288">
        <v>0.0</v>
      </c>
      <c r="E103" s="289">
        <v>17410.0</v>
      </c>
      <c r="F103" s="290">
        <v>-0.0011223501674433496</v>
      </c>
      <c r="G103" s="290">
        <v>-0.43171827171250576</v>
      </c>
      <c r="H103" s="290">
        <v>-1.1102230246251565E-16</v>
      </c>
      <c r="I103" s="290">
        <v>0.5</v>
      </c>
      <c r="J103" s="291">
        <v>-0.0044</v>
      </c>
      <c r="K103" s="290">
        <v>-2.3260579902518707E-4</v>
      </c>
      <c r="L103" s="292">
        <v>-0.001410682178469791</v>
      </c>
      <c r="M103" s="293" t="s">
        <v>631</v>
      </c>
      <c r="N103" s="294">
        <v>-0.045264179205249166</v>
      </c>
      <c r="O103" s="295" t="s">
        <v>306</v>
      </c>
      <c r="P103" s="295" t="s">
        <v>650</v>
      </c>
      <c r="Q103" s="296">
        <v>797.378</v>
      </c>
      <c r="R103" s="297" t="s">
        <v>633</v>
      </c>
      <c r="S103" s="298" t="s">
        <v>682</v>
      </c>
      <c r="T103" s="298" t="s">
        <v>776</v>
      </c>
      <c r="U103" s="299">
        <v>3108.59</v>
      </c>
      <c r="V103" s="300">
        <v>14.733367861313328</v>
      </c>
      <c r="W103" s="300">
        <v>666.4325930968932</v>
      </c>
      <c r="X103" s="300">
        <v>34.23990216544156</v>
      </c>
      <c r="Y103" s="301">
        <v>-1.4587791080615688E-5</v>
      </c>
      <c r="Z103" s="302">
        <v>3.038676250874684E-4</v>
      </c>
      <c r="AA103">
        <v>-0.011511917711402364</v>
      </c>
      <c r="AB103" s="172">
        <v>51.0</v>
      </c>
      <c r="AC103" s="303">
        <v>45737.18931204363</v>
      </c>
      <c r="AD103" s="304"/>
      <c r="AE103" s="304"/>
      <c r="AF103" s="304"/>
    </row>
    <row r="104">
      <c r="A104" s="285">
        <v>0.0069697709437751155</v>
      </c>
      <c r="B104" s="286" t="s">
        <v>777</v>
      </c>
      <c r="C104" s="287">
        <v>15000.0</v>
      </c>
      <c r="D104" s="288">
        <v>0.0</v>
      </c>
      <c r="E104" s="289">
        <v>6501.0</v>
      </c>
      <c r="F104" s="290">
        <v>0.006810414643231747</v>
      </c>
      <c r="G104" s="290">
        <v>2.5927057794774835</v>
      </c>
      <c r="H104" s="290">
        <v>0.7</v>
      </c>
      <c r="I104" s="290">
        <v>1.0</v>
      </c>
      <c r="J104" s="291">
        <v>0.0714</v>
      </c>
      <c r="K104" s="290">
        <v>0.002947589676283471</v>
      </c>
      <c r="L104" s="292">
        <v>0.006814285272793554</v>
      </c>
      <c r="M104" s="293" t="s">
        <v>306</v>
      </c>
      <c r="N104" s="294">
        <v>3.3208000923255643</v>
      </c>
      <c r="O104" s="295" t="s">
        <v>306</v>
      </c>
      <c r="P104" s="295" t="s">
        <v>650</v>
      </c>
      <c r="Q104" s="296">
        <v>97.515</v>
      </c>
      <c r="R104" s="297" t="s">
        <v>644</v>
      </c>
      <c r="S104" s="298" t="s">
        <v>708</v>
      </c>
      <c r="T104" s="298"/>
      <c r="U104" s="299">
        <v>3965.48</v>
      </c>
      <c r="V104" s="300">
        <v>3.7826442196152796</v>
      </c>
      <c r="W104" s="300">
        <v>2337.9027911782223</v>
      </c>
      <c r="X104" s="300">
        <v>38.81810010297964</v>
      </c>
      <c r="Y104" s="301">
        <v>1.2795050316413147E-5</v>
      </c>
      <c r="Z104" s="302">
        <v>0.02263137197007223</v>
      </c>
      <c r="AA104">
        <v>0.6376989818652745</v>
      </c>
      <c r="AB104" s="172">
        <v>51.0</v>
      </c>
      <c r="AC104" s="303">
        <v>15918.966113203274</v>
      </c>
      <c r="AD104" s="304"/>
      <c r="AE104" s="304"/>
      <c r="AF104" s="304"/>
    </row>
    <row r="105">
      <c r="A105" s="285">
        <v>-0.0049351045520919425</v>
      </c>
      <c r="B105" s="286" t="s">
        <v>778</v>
      </c>
      <c r="C105" s="287">
        <v>14900.0</v>
      </c>
      <c r="D105" s="288">
        <v>0.0</v>
      </c>
      <c r="E105" s="289">
        <v>9110.0</v>
      </c>
      <c r="F105" s="290">
        <v>-0.001972583542806066</v>
      </c>
      <c r="G105" s="290">
        <v>-6.739308000220294</v>
      </c>
      <c r="H105" s="290">
        <v>-2.2</v>
      </c>
      <c r="I105" s="290">
        <v>-1.0</v>
      </c>
      <c r="J105" s="291">
        <v>-0.0688</v>
      </c>
      <c r="K105" s="290">
        <v>-2.331982714126776E-4</v>
      </c>
      <c r="L105" s="292">
        <v>-0.001968674547304434</v>
      </c>
      <c r="M105" s="293" t="s">
        <v>654</v>
      </c>
      <c r="N105" s="294">
        <v>-4.89403106113521</v>
      </c>
      <c r="O105" s="295" t="s">
        <v>306</v>
      </c>
      <c r="P105" s="295" t="s">
        <v>637</v>
      </c>
      <c r="Q105" s="296">
        <v>135.739</v>
      </c>
      <c r="R105" s="297" t="s">
        <v>644</v>
      </c>
      <c r="S105" s="298" t="s">
        <v>708</v>
      </c>
      <c r="T105" s="298"/>
      <c r="U105" s="299">
        <v>1030.57</v>
      </c>
      <c r="V105" s="300">
        <v>14.458018378179068</v>
      </c>
      <c r="W105" s="300">
        <v>2337.9027911782223</v>
      </c>
      <c r="X105" s="300">
        <v>38.81810010297964</v>
      </c>
      <c r="Y105" s="301">
        <v>-1.2304013233987905E-5</v>
      </c>
      <c r="Z105" s="302">
        <v>0.009632991461490705</v>
      </c>
      <c r="AA105">
        <v>-0.15776466686197077</v>
      </c>
      <c r="AB105" s="172">
        <v>51.0</v>
      </c>
      <c r="AC105" s="303">
        <v>15471.11671332407</v>
      </c>
      <c r="AD105" s="304"/>
      <c r="AE105" s="304"/>
      <c r="AF105" s="304"/>
    </row>
    <row r="106">
      <c r="A106" s="285">
        <v>-0.004287968441543786</v>
      </c>
      <c r="B106" s="286" t="s">
        <v>779</v>
      </c>
      <c r="C106" s="287">
        <v>46550.0</v>
      </c>
      <c r="D106" s="288">
        <v>-0.009574468085106425</v>
      </c>
      <c r="E106" s="289">
        <v>414410.0</v>
      </c>
      <c r="F106" s="290">
        <v>-0.0020006899332448732</v>
      </c>
      <c r="G106" s="290">
        <v>-4.343540670999578</v>
      </c>
      <c r="H106" s="290">
        <v>-1.63913043478</v>
      </c>
      <c r="I106" s="290">
        <v>-0.6956521739</v>
      </c>
      <c r="J106" s="291">
        <v>0.0076</v>
      </c>
      <c r="K106" s="290">
        <v>-9.004825164068099E-4</v>
      </c>
      <c r="L106" s="292">
        <v>-0.026848301273924683</v>
      </c>
      <c r="M106" s="293" t="s">
        <v>631</v>
      </c>
      <c r="N106" s="294">
        <v>-2.1878126583348307</v>
      </c>
      <c r="O106" s="295" t="s">
        <v>306</v>
      </c>
      <c r="P106" s="295" t="s">
        <v>650</v>
      </c>
      <c r="Q106" s="296">
        <v>19290.7855</v>
      </c>
      <c r="R106" s="297" t="s">
        <v>633</v>
      </c>
      <c r="S106" s="298" t="s">
        <v>682</v>
      </c>
      <c r="T106" s="298" t="s">
        <v>776</v>
      </c>
      <c r="U106" s="299">
        <v>1212.82</v>
      </c>
      <c r="V106" s="300">
        <v>38.381622994343765</v>
      </c>
      <c r="W106" s="300">
        <v>666.4325930968932</v>
      </c>
      <c r="X106" s="300">
        <v>34.23990216544156</v>
      </c>
      <c r="Y106" s="301">
        <v>-0.001535741423162305</v>
      </c>
      <c r="Z106" s="302">
        <v>0.0042215970405144534</v>
      </c>
      <c r="AA106">
        <v>-0.23428479999223972</v>
      </c>
      <c r="AB106" s="172">
        <v>51.0</v>
      </c>
      <c r="AC106" s="303">
        <v>45288.88180381321</v>
      </c>
      <c r="AD106" s="304"/>
      <c r="AE106" s="304"/>
      <c r="AF106" s="304"/>
    </row>
    <row r="107">
      <c r="A107" s="285">
        <v>-0.006470528095620286</v>
      </c>
      <c r="B107" s="286" t="s">
        <v>780</v>
      </c>
      <c r="C107" s="287">
        <v>16450.0</v>
      </c>
      <c r="D107" s="288">
        <v>-0.012012012012011963</v>
      </c>
      <c r="E107" s="289">
        <v>3461610.0</v>
      </c>
      <c r="F107" s="290">
        <v>-0.002002192092225687</v>
      </c>
      <c r="G107" s="290">
        <v>-7.123730098422987</v>
      </c>
      <c r="H107" s="290">
        <v>-4.6</v>
      </c>
      <c r="I107" s="290">
        <v>-1.0</v>
      </c>
      <c r="J107" s="291">
        <v>-0.0324</v>
      </c>
      <c r="K107" s="290">
        <v>-3.5628507072797683E-4</v>
      </c>
      <c r="L107" s="292">
        <v>-0.0019983147099841784</v>
      </c>
      <c r="M107" s="293" t="s">
        <v>738</v>
      </c>
      <c r="N107" s="294">
        <v>-5.655451787844934</v>
      </c>
      <c r="O107" s="295" t="s">
        <v>306</v>
      </c>
      <c r="P107" s="295" t="s">
        <v>637</v>
      </c>
      <c r="Q107" s="296">
        <v>56943.4845</v>
      </c>
      <c r="R107" s="297" t="s">
        <v>633</v>
      </c>
      <c r="S107" s="298" t="s">
        <v>706</v>
      </c>
      <c r="T107" s="298" t="s">
        <v>781</v>
      </c>
      <c r="U107" s="299">
        <v>1256.14</v>
      </c>
      <c r="V107" s="300">
        <v>13.095674049070963</v>
      </c>
      <c r="W107" s="300">
        <v>2535.1042564979725</v>
      </c>
      <c r="X107" s="300">
        <v>12.313243421813059</v>
      </c>
      <c r="Y107" s="301">
        <v>-0.006771031135217047</v>
      </c>
      <c r="Z107" s="302">
        <v>0.011464564081776998</v>
      </c>
      <c r="AA107">
        <v>-0.17530930814280976</v>
      </c>
      <c r="AB107" s="172">
        <v>51.0</v>
      </c>
      <c r="AC107" s="303">
        <v>16886.690538609942</v>
      </c>
      <c r="AD107" s="304"/>
      <c r="AE107" s="304"/>
      <c r="AF107" s="304"/>
    </row>
    <row r="108">
      <c r="A108" s="285">
        <v>-0.00557380078613311</v>
      </c>
      <c r="B108" s="286" t="s">
        <v>782</v>
      </c>
      <c r="C108" s="287">
        <v>1700.0</v>
      </c>
      <c r="D108" s="288">
        <v>0.0</v>
      </c>
      <c r="E108" s="289">
        <v>1.0</v>
      </c>
      <c r="F108" s="290">
        <v>-0.0019805309592181523</v>
      </c>
      <c r="G108" s="290">
        <v>-6.729731021444182</v>
      </c>
      <c r="H108" s="290">
        <v>-2.2</v>
      </c>
      <c r="I108" s="290">
        <v>-1.0</v>
      </c>
      <c r="J108" s="291">
        <v>-0.0556</v>
      </c>
      <c r="K108" s="290">
        <v>-0.0014977103215176543</v>
      </c>
      <c r="L108" s="292">
        <v>-0.001976681959325459</v>
      </c>
      <c r="M108" s="293" t="s">
        <v>654</v>
      </c>
      <c r="N108" s="294">
        <v>-3.863572106955042</v>
      </c>
      <c r="O108" s="295" t="s">
        <v>306</v>
      </c>
      <c r="P108" s="295" t="s">
        <v>632</v>
      </c>
      <c r="Q108" s="296">
        <v>0.0017</v>
      </c>
      <c r="R108" s="297" t="s">
        <v>641</v>
      </c>
      <c r="S108" s="298" t="s">
        <v>634</v>
      </c>
      <c r="T108" s="298"/>
      <c r="U108" s="299">
        <v>4.03</v>
      </c>
      <c r="V108" s="300">
        <v>421.83622828784115</v>
      </c>
      <c r="W108" s="300">
        <v>4139.374661005126</v>
      </c>
      <c r="X108" s="300">
        <v>14.081652432730401</v>
      </c>
      <c r="Y108" s="301">
        <v>-1.7664137032101497E-10</v>
      </c>
      <c r="Z108" s="302">
        <v>0.007633069103756446</v>
      </c>
      <c r="AA108">
        <v>-0.5651402880008372</v>
      </c>
      <c r="AB108" s="172">
        <v>51.0</v>
      </c>
      <c r="AC108" s="303">
        <v>1736.9516581202474</v>
      </c>
      <c r="AD108" s="304"/>
      <c r="AE108" s="304"/>
      <c r="AF108" s="304"/>
    </row>
    <row r="109">
      <c r="A109" s="285">
        <v>-0.00493185612371855</v>
      </c>
      <c r="B109" s="286" t="s">
        <v>783</v>
      </c>
      <c r="C109" s="287">
        <v>34400.0</v>
      </c>
      <c r="D109" s="288">
        <v>0.0</v>
      </c>
      <c r="E109" s="289">
        <v>40900.99999999999</v>
      </c>
      <c r="F109" s="290">
        <v>-0.0020023939188130754</v>
      </c>
      <c r="G109" s="290">
        <v>-6.724908070865011</v>
      </c>
      <c r="H109" s="290">
        <v>-2.2</v>
      </c>
      <c r="I109" s="290">
        <v>-1.0</v>
      </c>
      <c r="J109" s="291">
        <v>-0.0086</v>
      </c>
      <c r="K109" s="290">
        <v>-1.6685124220173093E-4</v>
      </c>
      <c r="L109" s="292">
        <v>-0.0019984957828641336</v>
      </c>
      <c r="M109" s="293" t="s">
        <v>654</v>
      </c>
      <c r="N109" s="294">
        <v>-4.393788074050192</v>
      </c>
      <c r="O109" s="295" t="s">
        <v>306</v>
      </c>
      <c r="P109" s="295" t="s">
        <v>637</v>
      </c>
      <c r="Q109" s="296">
        <v>1406.9943999999998</v>
      </c>
      <c r="R109" s="297" t="s">
        <v>644</v>
      </c>
      <c r="S109" s="298" t="s">
        <v>668</v>
      </c>
      <c r="T109" s="298"/>
      <c r="U109" s="299">
        <v>487.73</v>
      </c>
      <c r="V109" s="300">
        <v>70.53082648186496</v>
      </c>
      <c r="W109" s="300">
        <v>2594.6693386284364</v>
      </c>
      <c r="X109" s="300">
        <v>20.767722146730023</v>
      </c>
      <c r="Y109" s="301">
        <v>-1.2733889881995418E-4</v>
      </c>
      <c r="Z109" s="302">
        <v>0.008783951441664491</v>
      </c>
      <c r="AA109">
        <v>-0.41163682813401914</v>
      </c>
      <c r="AB109" s="172">
        <v>51.0</v>
      </c>
      <c r="AC109" s="303">
        <v>34757.457787599385</v>
      </c>
      <c r="AD109" s="304"/>
      <c r="AE109" s="304"/>
      <c r="AF109" s="304"/>
    </row>
    <row r="110">
      <c r="A110" s="285">
        <v>0.012905292401962325</v>
      </c>
      <c r="B110" s="286" t="s">
        <v>784</v>
      </c>
      <c r="C110" s="287">
        <v>12800.0</v>
      </c>
      <c r="D110" s="288">
        <v>0.11304347826086958</v>
      </c>
      <c r="E110" s="289">
        <v>33201.0</v>
      </c>
      <c r="F110" s="290">
        <v>0.00887188313553321</v>
      </c>
      <c r="G110" s="290">
        <v>3.445161783582294</v>
      </c>
      <c r="H110" s="290">
        <v>3.9000000000000004</v>
      </c>
      <c r="I110" s="290">
        <v>1.0</v>
      </c>
      <c r="J110" s="291">
        <v>0.094</v>
      </c>
      <c r="K110" s="290">
        <v>0.0012008755928247775</v>
      </c>
      <c r="L110" s="292">
        <v>0.008875786050413973</v>
      </c>
      <c r="M110" s="293" t="s">
        <v>306</v>
      </c>
      <c r="N110" s="294">
        <v>5.642481815455459</v>
      </c>
      <c r="O110" s="295" t="s">
        <v>306</v>
      </c>
      <c r="P110" s="295" t="s">
        <v>640</v>
      </c>
      <c r="Q110" s="296">
        <v>424.9728</v>
      </c>
      <c r="R110" s="297" t="s">
        <v>641</v>
      </c>
      <c r="S110" s="298" t="s">
        <v>682</v>
      </c>
      <c r="T110" s="298"/>
      <c r="U110" s="299">
        <v>1285.51</v>
      </c>
      <c r="V110" s="300">
        <v>9.957137634090751</v>
      </c>
      <c r="W110" s="300">
        <v>666.4325930968932</v>
      </c>
      <c r="X110" s="300">
        <v>34.23990216544156</v>
      </c>
      <c r="Y110" s="301">
        <v>1.0104021054065141E-4</v>
      </c>
      <c r="Z110" s="302">
        <v>0.05016682795550827</v>
      </c>
      <c r="AA110">
        <v>0.3129873978718769</v>
      </c>
      <c r="AB110" s="172">
        <v>51.0</v>
      </c>
      <c r="AC110" s="303">
        <v>12217.093882897041</v>
      </c>
      <c r="AD110" s="304"/>
      <c r="AE110" s="304"/>
      <c r="AF110" s="304"/>
    </row>
    <row r="111">
      <c r="A111" s="285">
        <v>0.01671528897059822</v>
      </c>
      <c r="B111" s="286" t="s">
        <v>785</v>
      </c>
      <c r="C111" s="287">
        <v>14600.0</v>
      </c>
      <c r="D111" s="288">
        <v>0.0</v>
      </c>
      <c r="E111" s="289">
        <v>5966701.0</v>
      </c>
      <c r="F111" s="290">
        <v>0.013911542279322862</v>
      </c>
      <c r="G111" s="290">
        <v>6.564714498094444</v>
      </c>
      <c r="H111" s="290">
        <v>7.2</v>
      </c>
      <c r="I111" s="290">
        <v>1.0</v>
      </c>
      <c r="J111" s="291">
        <v>0.0738</v>
      </c>
      <c r="K111" s="290">
        <v>0.005283734581446188</v>
      </c>
      <c r="L111" s="292">
        <v>-0.006435726066592436</v>
      </c>
      <c r="M111" s="293" t="s">
        <v>670</v>
      </c>
      <c r="N111" s="294">
        <v>7.4684686325234395</v>
      </c>
      <c r="O111" s="295" t="s">
        <v>306</v>
      </c>
      <c r="P111" s="295" t="s">
        <v>640</v>
      </c>
      <c r="Q111" s="296">
        <v>87113.8346</v>
      </c>
      <c r="R111" s="297" t="s">
        <v>641</v>
      </c>
      <c r="S111" s="298" t="s">
        <v>682</v>
      </c>
      <c r="T111" s="298"/>
      <c r="U111" s="299">
        <v>111.29</v>
      </c>
      <c r="V111" s="300">
        <v>131.18878605445232</v>
      </c>
      <c r="W111" s="300">
        <v>666.4325930968932</v>
      </c>
      <c r="X111" s="300">
        <v>34.23990216544156</v>
      </c>
      <c r="Y111" s="301">
        <v>0.027222987291740847</v>
      </c>
      <c r="Z111" s="302">
        <v>0.1042299694336928</v>
      </c>
      <c r="AA111">
        <v>-0.512183902751171</v>
      </c>
      <c r="AB111" s="172">
        <v>51.0</v>
      </c>
      <c r="AC111" s="303">
        <v>13236.288029830752</v>
      </c>
      <c r="AD111" s="304"/>
      <c r="AE111" s="304"/>
      <c r="AF111" s="304"/>
    </row>
    <row r="112">
      <c r="A112" s="285">
        <v>-7.134467766913722E-5</v>
      </c>
      <c r="B112" s="286" t="s">
        <v>786</v>
      </c>
      <c r="C112" s="287">
        <v>71800.0</v>
      </c>
      <c r="D112" s="288">
        <v>0.0</v>
      </c>
      <c r="E112" s="289">
        <v>500710.0</v>
      </c>
      <c r="F112" s="290">
        <v>6.666773103603367E-4</v>
      </c>
      <c r="G112" s="290">
        <v>0.10073021466365545</v>
      </c>
      <c r="H112" s="290">
        <v>-0.7428571427999999</v>
      </c>
      <c r="I112" s="290">
        <v>1.285714286</v>
      </c>
      <c r="J112" s="291">
        <v>-0.007</v>
      </c>
      <c r="K112" s="290">
        <v>-4.8157980795812336E-4</v>
      </c>
      <c r="L112" s="292">
        <v>-9.561057602009528E-4</v>
      </c>
      <c r="M112" s="293" t="s">
        <v>631</v>
      </c>
      <c r="N112" s="294">
        <v>3.9021078506851534</v>
      </c>
      <c r="O112" s="295" t="s">
        <v>306</v>
      </c>
      <c r="P112" s="295" t="s">
        <v>650</v>
      </c>
      <c r="Q112" s="296">
        <v>35950.978</v>
      </c>
      <c r="R112" s="297" t="s">
        <v>633</v>
      </c>
      <c r="S112" s="298" t="s">
        <v>706</v>
      </c>
      <c r="T112" s="298" t="s">
        <v>787</v>
      </c>
      <c r="U112" s="299">
        <v>6093.86</v>
      </c>
      <c r="V112" s="300">
        <v>11.782351416015466</v>
      </c>
      <c r="W112" s="300">
        <v>2535.1042564979725</v>
      </c>
      <c r="X112" s="300">
        <v>12.313243421813059</v>
      </c>
      <c r="Y112" s="301">
        <v>-6.809044539526126E-5</v>
      </c>
      <c r="Z112" s="302">
        <v>0.0025683470207294337</v>
      </c>
      <c r="AA112">
        <v>-0.043859996945844415</v>
      </c>
      <c r="AB112" s="172">
        <v>51.0</v>
      </c>
      <c r="AC112" s="303">
        <v>71823.291593102</v>
      </c>
      <c r="AD112" s="304"/>
      <c r="AE112" s="304"/>
      <c r="AF112" s="304"/>
    </row>
    <row r="113">
      <c r="A113" s="285">
        <v>-0.003921610174430222</v>
      </c>
      <c r="B113" s="286" t="s">
        <v>788</v>
      </c>
      <c r="C113" s="287">
        <v>124000.0</v>
      </c>
      <c r="D113" s="288">
        <v>-0.008000000000000007</v>
      </c>
      <c r="E113" s="289">
        <v>75410.0</v>
      </c>
      <c r="F113" s="290">
        <v>-0.001981692128662182</v>
      </c>
      <c r="G113" s="290">
        <v>-4.108892592187806</v>
      </c>
      <c r="H113" s="290">
        <v>-1.6</v>
      </c>
      <c r="I113" s="290">
        <v>-0.5</v>
      </c>
      <c r="J113" s="291">
        <v>-0.0677</v>
      </c>
      <c r="K113" s="290">
        <v>-5.806577746261393E-4</v>
      </c>
      <c r="L113" s="292">
        <v>-0.001977901935103839</v>
      </c>
      <c r="M113" s="293" t="s">
        <v>631</v>
      </c>
      <c r="N113" s="294">
        <v>-3.284572480008811</v>
      </c>
      <c r="O113" s="295" t="s">
        <v>306</v>
      </c>
      <c r="P113" s="295" t="s">
        <v>637</v>
      </c>
      <c r="Q113" s="296">
        <v>9350.84</v>
      </c>
      <c r="R113" s="297" t="s">
        <v>633</v>
      </c>
      <c r="S113" s="298" t="s">
        <v>648</v>
      </c>
      <c r="T113" s="298" t="s">
        <v>789</v>
      </c>
      <c r="U113" s="299">
        <v>5885.78</v>
      </c>
      <c r="V113" s="300">
        <v>21.06772594286569</v>
      </c>
      <c r="W113" s="300">
        <v>4419.748482387285</v>
      </c>
      <c r="X113" s="300">
        <v>19.76737496710809</v>
      </c>
      <c r="Y113" s="301">
        <v>-6.780473378258918E-4</v>
      </c>
      <c r="Z113" s="302">
        <v>0.006355379639661609</v>
      </c>
      <c r="AA113">
        <v>-0.22767932270174696</v>
      </c>
      <c r="AB113" s="172">
        <v>51.0</v>
      </c>
      <c r="AC113" s="303">
        <v>129317.90675793467</v>
      </c>
      <c r="AD113" s="304"/>
      <c r="AE113" s="304"/>
      <c r="AF113" s="304"/>
    </row>
    <row r="114">
      <c r="A114" s="285">
        <v>-0.004970951883340304</v>
      </c>
      <c r="B114" s="307" t="s">
        <v>790</v>
      </c>
      <c r="C114" s="287">
        <v>43600.0</v>
      </c>
      <c r="D114" s="288">
        <v>0.0</v>
      </c>
      <c r="E114" s="289">
        <v>6810.0</v>
      </c>
      <c r="F114" s="290">
        <v>-0.0020117811685757578</v>
      </c>
      <c r="G114" s="290">
        <v>-5.9274847640474535</v>
      </c>
      <c r="H114" s="290">
        <v>-2.8</v>
      </c>
      <c r="I114" s="290">
        <v>-1.0</v>
      </c>
      <c r="J114" s="291">
        <v>-0.0091</v>
      </c>
      <c r="K114" s="290">
        <v>-2.2743604052969768E-4</v>
      </c>
      <c r="L114" s="292">
        <v>-0.00200787801760228</v>
      </c>
      <c r="M114" s="293" t="s">
        <v>654</v>
      </c>
      <c r="N114" s="294">
        <v>-4.696010503105835</v>
      </c>
      <c r="O114" s="295" t="s">
        <v>306</v>
      </c>
      <c r="P114" s="295" t="s">
        <v>637</v>
      </c>
      <c r="Q114" s="296">
        <v>296.916</v>
      </c>
      <c r="R114" s="297" t="s">
        <v>633</v>
      </c>
      <c r="S114" s="298" t="s">
        <v>664</v>
      </c>
      <c r="T114" s="298"/>
      <c r="U114" s="299">
        <v>6673.47</v>
      </c>
      <c r="V114" s="300">
        <v>6.5333327339450085</v>
      </c>
      <c r="W114" s="300">
        <v>1378.3187956356803</v>
      </c>
      <c r="X114" s="300">
        <v>13.028471494035479</v>
      </c>
      <c r="Y114" s="301">
        <v>-2.7106637497871052E-5</v>
      </c>
      <c r="Z114" s="302">
        <v>0.009426699704150571</v>
      </c>
      <c r="AA114">
        <v>0.10710180731908081</v>
      </c>
      <c r="AB114" s="172">
        <v>51.0</v>
      </c>
      <c r="AC114" s="303">
        <v>44157.88574456545</v>
      </c>
      <c r="AD114" s="304"/>
      <c r="AE114" s="304"/>
      <c r="AF114" s="304"/>
    </row>
    <row r="115">
      <c r="A115" s="285">
        <v>0.0025514569188709642</v>
      </c>
      <c r="B115" s="286" t="s">
        <v>791</v>
      </c>
      <c r="C115" s="287">
        <v>104500.0</v>
      </c>
      <c r="D115" s="288">
        <v>0.0</v>
      </c>
      <c r="E115" s="289">
        <v>57910.0</v>
      </c>
      <c r="F115" s="290">
        <v>0.0023477337703123767</v>
      </c>
      <c r="G115" s="290">
        <v>1.786714698539072</v>
      </c>
      <c r="H115" s="290">
        <v>-0.3</v>
      </c>
      <c r="I115" s="290">
        <v>1.0</v>
      </c>
      <c r="J115" s="291">
        <v>0.0317</v>
      </c>
      <c r="K115" s="290">
        <v>7.387645989876731E-4</v>
      </c>
      <c r="L115" s="292">
        <v>0.0023516340900742055</v>
      </c>
      <c r="M115" s="293" t="s">
        <v>306</v>
      </c>
      <c r="N115" s="294">
        <v>3.510887056727741</v>
      </c>
      <c r="O115" s="295" t="s">
        <v>306</v>
      </c>
      <c r="P115" s="295" t="s">
        <v>640</v>
      </c>
      <c r="Q115" s="296">
        <v>6051.595</v>
      </c>
      <c r="R115" s="297" t="s">
        <v>633</v>
      </c>
      <c r="S115" s="298" t="s">
        <v>634</v>
      </c>
      <c r="T115" s="298"/>
      <c r="U115" s="299">
        <v>6997.31</v>
      </c>
      <c r="V115" s="300">
        <v>14.93431047073804</v>
      </c>
      <c r="W115" s="300">
        <v>4139.374661005126</v>
      </c>
      <c r="X115" s="300">
        <v>14.081652432730401</v>
      </c>
      <c r="Y115" s="301">
        <v>2.881637843604232E-4</v>
      </c>
      <c r="Z115" s="302">
        <v>0.008225151427578393</v>
      </c>
      <c r="AA115">
        <v>-0.17341087115267872</v>
      </c>
      <c r="AB115" s="172">
        <v>51.0</v>
      </c>
      <c r="AC115" s="303">
        <v>104584.30669240425</v>
      </c>
      <c r="AD115" s="304"/>
      <c r="AE115" s="304"/>
      <c r="AF115" s="304"/>
    </row>
    <row r="116">
      <c r="A116" s="285">
        <v>-9.444835220484346E-4</v>
      </c>
      <c r="B116" s="286" t="s">
        <v>792</v>
      </c>
      <c r="C116" s="287">
        <v>94700.0</v>
      </c>
      <c r="D116" s="288">
        <v>-0.0031578947368420263</v>
      </c>
      <c r="E116" s="289">
        <v>28610.0</v>
      </c>
      <c r="F116" s="290">
        <v>-0.001299332910334006</v>
      </c>
      <c r="G116" s="290">
        <v>-0.8977475630652179</v>
      </c>
      <c r="H116" s="290">
        <v>0.8999999999700001</v>
      </c>
      <c r="I116" s="290">
        <v>0.3333333333</v>
      </c>
      <c r="J116" s="291">
        <v>-0.0032</v>
      </c>
      <c r="K116" s="290">
        <v>-8.002067901614668E-5</v>
      </c>
      <c r="L116" s="292">
        <v>-0.0012954364553377968</v>
      </c>
      <c r="M116" s="293" t="s">
        <v>631</v>
      </c>
      <c r="N116" s="294">
        <v>1.3184807962647032</v>
      </c>
      <c r="O116" s="295" t="s">
        <v>306</v>
      </c>
      <c r="P116" s="295" t="s">
        <v>650</v>
      </c>
      <c r="Q116" s="296">
        <v>2709.367</v>
      </c>
      <c r="R116" s="297" t="s">
        <v>633</v>
      </c>
      <c r="S116" s="298" t="s">
        <v>682</v>
      </c>
      <c r="T116" s="298" t="s">
        <v>776</v>
      </c>
      <c r="U116" s="299">
        <v>5648.61</v>
      </c>
      <c r="V116" s="300">
        <v>16.76518647950558</v>
      </c>
      <c r="W116" s="300">
        <v>666.4325930968932</v>
      </c>
      <c r="X116" s="300">
        <v>34.23990216544156</v>
      </c>
      <c r="Y116" s="301">
        <v>-4.711812801536615E-5</v>
      </c>
      <c r="Z116" s="302">
        <v>4.718131943186245E-4</v>
      </c>
      <c r="AA116">
        <v>-0.018579386240388907</v>
      </c>
      <c r="AB116" s="172">
        <v>51.0</v>
      </c>
      <c r="AC116" s="303">
        <v>95250.11800508732</v>
      </c>
      <c r="AD116" s="304"/>
      <c r="AE116" s="304"/>
      <c r="AF116" s="304"/>
    </row>
    <row r="117">
      <c r="A117" s="285">
        <v>-0.0017614543316490042</v>
      </c>
      <c r="B117" s="286" t="s">
        <v>793</v>
      </c>
      <c r="C117" s="287">
        <v>10050.0</v>
      </c>
      <c r="D117" s="288">
        <v>0.0</v>
      </c>
      <c r="E117" s="289">
        <v>71910.0</v>
      </c>
      <c r="F117" s="290">
        <v>-0.0020195882803650603</v>
      </c>
      <c r="G117" s="290">
        <v>-1.3249518506994085</v>
      </c>
      <c r="H117" s="290">
        <v>-0.8</v>
      </c>
      <c r="I117" s="290">
        <v>1.0</v>
      </c>
      <c r="J117" s="291">
        <v>0.0121</v>
      </c>
      <c r="K117" s="290">
        <v>4.104570687991731E-5</v>
      </c>
      <c r="L117" s="292">
        <v>-0.002015674380834852</v>
      </c>
      <c r="M117" s="293" t="s">
        <v>631</v>
      </c>
      <c r="N117" s="294">
        <v>0.2574743126192348</v>
      </c>
      <c r="O117" s="295" t="s">
        <v>306</v>
      </c>
      <c r="P117" s="295" t="s">
        <v>650</v>
      </c>
      <c r="Q117" s="296">
        <v>722.6955</v>
      </c>
      <c r="R117" s="297" t="s">
        <v>633</v>
      </c>
      <c r="S117" s="298" t="s">
        <v>664</v>
      </c>
      <c r="T117" s="298"/>
      <c r="U117" s="299">
        <v>-1562.67</v>
      </c>
      <c r="V117" s="300" t="s">
        <v>306</v>
      </c>
      <c r="W117" s="300">
        <v>1378.3187956356803</v>
      </c>
      <c r="X117" s="300">
        <v>13.028471494035479</v>
      </c>
      <c r="Y117" s="301">
        <v>-2.3271905558010798E-5</v>
      </c>
      <c r="Z117" s="302">
        <v>-5.420003022214573E-4</v>
      </c>
      <c r="AA117">
        <v>-0.5943731619937787</v>
      </c>
      <c r="AB117" s="172">
        <v>51.0</v>
      </c>
      <c r="AC117" s="303">
        <v>10078.21099313269</v>
      </c>
      <c r="AD117" s="304"/>
      <c r="AE117" s="304"/>
      <c r="AF117" s="304"/>
    </row>
    <row r="118">
      <c r="A118" s="285">
        <v>1.4835499043752037E-4</v>
      </c>
      <c r="B118" s="286" t="s">
        <v>794</v>
      </c>
      <c r="C118" s="287">
        <v>48500.0</v>
      </c>
      <c r="D118" s="288">
        <v>0.0</v>
      </c>
      <c r="E118" s="289">
        <v>8201.0</v>
      </c>
      <c r="F118" s="290">
        <v>3.490203198748116E-4</v>
      </c>
      <c r="G118" s="290">
        <v>-0.08565351383893793</v>
      </c>
      <c r="H118" s="290">
        <v>-0.19999999999999996</v>
      </c>
      <c r="I118" s="290">
        <v>1.0</v>
      </c>
      <c r="J118" s="291">
        <v>-0.0021</v>
      </c>
      <c r="K118" s="290">
        <v>8.832323852147567E-5</v>
      </c>
      <c r="L118" s="292">
        <v>3.529052788756005E-4</v>
      </c>
      <c r="M118" s="293" t="s">
        <v>306</v>
      </c>
      <c r="N118" s="294">
        <v>2.5027794770114262</v>
      </c>
      <c r="O118" s="295" t="s">
        <v>306</v>
      </c>
      <c r="P118" s="295" t="s">
        <v>640</v>
      </c>
      <c r="Q118" s="296">
        <v>397.7485</v>
      </c>
      <c r="R118" s="297" t="s">
        <v>644</v>
      </c>
      <c r="S118" s="298" t="s">
        <v>682</v>
      </c>
      <c r="T118" s="298" t="s">
        <v>776</v>
      </c>
      <c r="U118" s="299">
        <v>3639.48</v>
      </c>
      <c r="V118" s="300">
        <v>13.3260795498258</v>
      </c>
      <c r="W118" s="300">
        <v>666.4325930968932</v>
      </c>
      <c r="X118" s="300">
        <v>34.23990216544156</v>
      </c>
      <c r="Y118" s="301">
        <v>1.1232843021458603E-6</v>
      </c>
      <c r="Z118" s="302">
        <v>8.61828128327708E-4</v>
      </c>
      <c r="AA118">
        <v>0.20610911375459717</v>
      </c>
      <c r="AB118" s="172">
        <v>51.0</v>
      </c>
      <c r="AC118" s="303">
        <v>48946.80639830201</v>
      </c>
      <c r="AD118" s="304"/>
      <c r="AE118" s="304"/>
      <c r="AF118" s="304"/>
    </row>
    <row r="119">
      <c r="A119" s="285">
        <v>-0.0010916394479033894</v>
      </c>
      <c r="B119" s="286" t="s">
        <v>795</v>
      </c>
      <c r="C119" s="287">
        <v>1600.0</v>
      </c>
      <c r="D119" s="288">
        <v>0.0</v>
      </c>
      <c r="E119" s="289">
        <v>1.0</v>
      </c>
      <c r="F119" s="290">
        <v>-0.0020484151887874883</v>
      </c>
      <c r="G119" s="290">
        <v>0.5933774664454057</v>
      </c>
      <c r="H119" s="290">
        <v>-0.3</v>
      </c>
      <c r="I119" s="290">
        <v>1.0</v>
      </c>
      <c r="J119" s="291">
        <v>0.0667</v>
      </c>
      <c r="K119" s="290">
        <v>3.2010825786366656E-5</v>
      </c>
      <c r="L119" s="292">
        <v>-0.0020444532923923823</v>
      </c>
      <c r="M119" s="293" t="s">
        <v>631</v>
      </c>
      <c r="N119" s="294">
        <v>-0.22931542009895312</v>
      </c>
      <c r="O119" s="295" t="s">
        <v>306</v>
      </c>
      <c r="P119" s="295" t="s">
        <v>650</v>
      </c>
      <c r="Q119" s="296">
        <v>0.0016</v>
      </c>
      <c r="R119" s="297" t="s">
        <v>641</v>
      </c>
      <c r="S119" s="298" t="s">
        <v>645</v>
      </c>
      <c r="T119" s="298" t="s">
        <v>796</v>
      </c>
      <c r="U119" s="299">
        <v>-2732.46</v>
      </c>
      <c r="V119" s="300" t="s">
        <v>306</v>
      </c>
      <c r="W119" s="300">
        <v>3169.964778636018</v>
      </c>
      <c r="X119" s="300">
        <v>17.35913669889833</v>
      </c>
      <c r="Y119" s="301">
        <v>-3.192375688522793E-11</v>
      </c>
      <c r="Z119" s="302">
        <v>4.4822357336158486E-4</v>
      </c>
      <c r="AA119">
        <v>-0.5924432405004665</v>
      </c>
      <c r="AB119" s="172">
        <v>51.0</v>
      </c>
      <c r="AC119" s="303">
        <v>1637.7820601530336</v>
      </c>
      <c r="AD119" s="304"/>
      <c r="AE119" s="304"/>
      <c r="AF119" s="304"/>
    </row>
    <row r="120">
      <c r="A120" s="285">
        <v>0.003865929441652764</v>
      </c>
      <c r="B120" s="286" t="s">
        <v>797</v>
      </c>
      <c r="C120" s="287">
        <v>32700.000000000004</v>
      </c>
      <c r="D120" s="288">
        <v>0.006153846153846176</v>
      </c>
      <c r="E120" s="289">
        <v>2593810.0</v>
      </c>
      <c r="F120" s="290">
        <v>0.004080480320839863</v>
      </c>
      <c r="G120" s="290">
        <v>1.8274394997478158</v>
      </c>
      <c r="H120" s="290">
        <v>-0.3</v>
      </c>
      <c r="I120" s="290">
        <v>1.0</v>
      </c>
      <c r="J120" s="291">
        <v>0.0548</v>
      </c>
      <c r="K120" s="290">
        <v>0.0023398319985496767</v>
      </c>
      <c r="L120" s="292">
        <v>-0.008248474050125583</v>
      </c>
      <c r="M120" s="293" t="s">
        <v>306</v>
      </c>
      <c r="N120" s="294">
        <v>3.532842036871339</v>
      </c>
      <c r="O120" s="295" t="s">
        <v>306</v>
      </c>
      <c r="P120" s="295" t="s">
        <v>640</v>
      </c>
      <c r="Q120" s="296">
        <v>84817.58700000001</v>
      </c>
      <c r="R120" s="297" t="s">
        <v>633</v>
      </c>
      <c r="S120" s="298" t="s">
        <v>708</v>
      </c>
      <c r="T120" s="298"/>
      <c r="U120" s="299">
        <v>2035.87</v>
      </c>
      <c r="V120" s="300">
        <v>16.06192929803966</v>
      </c>
      <c r="W120" s="300">
        <v>2337.9027911782223</v>
      </c>
      <c r="X120" s="300">
        <v>38.81810010297964</v>
      </c>
      <c r="Y120" s="301">
        <v>0.006245897493223345</v>
      </c>
      <c r="Z120" s="302">
        <v>0.01548763408385732</v>
      </c>
      <c r="AA120">
        <v>-0.15777329336558443</v>
      </c>
      <c r="AB120" s="172">
        <v>51.0</v>
      </c>
      <c r="AC120" s="303">
        <v>32122.469101317627</v>
      </c>
      <c r="AD120" s="304"/>
      <c r="AE120" s="304"/>
      <c r="AF120" s="304"/>
    </row>
    <row r="121">
      <c r="A121" s="285">
        <v>-0.005208363796503457</v>
      </c>
      <c r="B121" s="286" t="s">
        <v>798</v>
      </c>
      <c r="C121" s="287">
        <v>22500.0</v>
      </c>
      <c r="D121" s="288">
        <v>0.0</v>
      </c>
      <c r="E121" s="289">
        <v>1.0</v>
      </c>
      <c r="F121" s="290">
        <v>-0.002000511646801118</v>
      </c>
      <c r="G121" s="290">
        <v>-6.725429213777903</v>
      </c>
      <c r="H121" s="290">
        <v>-2.2</v>
      </c>
      <c r="I121" s="290">
        <v>-1.0</v>
      </c>
      <c r="J121" s="291">
        <v>-0.0217</v>
      </c>
      <c r="K121" s="290">
        <v>-7.23853973168483E-4</v>
      </c>
      <c r="L121" s="292">
        <v>-0.0019966327774852237</v>
      </c>
      <c r="M121" s="293" t="s">
        <v>654</v>
      </c>
      <c r="N121" s="294">
        <v>-3.884412344826136</v>
      </c>
      <c r="O121" s="295" t="s">
        <v>306</v>
      </c>
      <c r="P121" s="295" t="s">
        <v>637</v>
      </c>
      <c r="Q121" s="296">
        <v>0.0225</v>
      </c>
      <c r="R121" s="297" t="s">
        <v>644</v>
      </c>
      <c r="S121" s="298" t="s">
        <v>708</v>
      </c>
      <c r="T121" s="298"/>
      <c r="U121" s="299">
        <v>145.0</v>
      </c>
      <c r="V121" s="300">
        <v>155.17241379310346</v>
      </c>
      <c r="W121" s="300">
        <v>2337.9027911782223</v>
      </c>
      <c r="X121" s="300">
        <v>38.81810010297964</v>
      </c>
      <c r="Y121" s="301">
        <v>-2.165591186432896E-9</v>
      </c>
      <c r="Z121" s="302">
        <v>0.007749327960265868</v>
      </c>
      <c r="AA121">
        <v>-0.5681923356596486</v>
      </c>
      <c r="AB121" s="172">
        <v>51.0</v>
      </c>
      <c r="AC121" s="303">
        <v>22757.2511893967</v>
      </c>
      <c r="AD121" s="304"/>
      <c r="AE121" s="304"/>
      <c r="AF121" s="304"/>
    </row>
    <row r="122">
      <c r="A122" s="285">
        <v>-0.002306330719087537</v>
      </c>
      <c r="B122" s="286" t="s">
        <v>799</v>
      </c>
      <c r="C122" s="287">
        <v>2790.0</v>
      </c>
      <c r="D122" s="288">
        <v>0.05283018867924527</v>
      </c>
      <c r="E122" s="289">
        <v>2076510.0000000002</v>
      </c>
      <c r="F122" s="290">
        <v>-0.002024609256686499</v>
      </c>
      <c r="G122" s="290">
        <v>-2.085080979307969</v>
      </c>
      <c r="H122" s="290">
        <v>-0.9052631579</v>
      </c>
      <c r="I122" s="290">
        <v>0.4736842105</v>
      </c>
      <c r="J122" s="291">
        <v>0.0</v>
      </c>
      <c r="K122" s="290">
        <v>4.2561756199703646E-5</v>
      </c>
      <c r="L122" s="292">
        <v>-0.0020207694840091816</v>
      </c>
      <c r="M122" s="293" t="s">
        <v>631</v>
      </c>
      <c r="N122" s="294">
        <v>-0.507892148543117</v>
      </c>
      <c r="O122" s="295" t="s">
        <v>306</v>
      </c>
      <c r="P122" s="295" t="s">
        <v>650</v>
      </c>
      <c r="Q122" s="296">
        <v>5793.462900000001</v>
      </c>
      <c r="R122" s="297" t="s">
        <v>633</v>
      </c>
      <c r="S122" s="298" t="s">
        <v>634</v>
      </c>
      <c r="T122" s="298"/>
      <c r="U122" s="299">
        <v>-3078.03</v>
      </c>
      <c r="V122" s="300" t="s">
        <v>306</v>
      </c>
      <c r="W122" s="300">
        <v>4139.374661005126</v>
      </c>
      <c r="X122" s="300">
        <v>14.081652432730401</v>
      </c>
      <c r="Y122" s="301">
        <v>-2.443461461068151E-4</v>
      </c>
      <c r="Z122" s="302">
        <v>0.0014116271766333502</v>
      </c>
      <c r="AA122">
        <v>-0.5160405812312598</v>
      </c>
      <c r="AB122" s="172">
        <v>51.0</v>
      </c>
      <c r="AC122" s="303">
        <v>2758.962800798615</v>
      </c>
      <c r="AD122" s="304"/>
      <c r="AE122" s="304"/>
      <c r="AF122" s="304"/>
    </row>
    <row r="123">
      <c r="A123" s="285">
        <v>-0.0048292268849739846</v>
      </c>
      <c r="B123" s="286" t="s">
        <v>800</v>
      </c>
      <c r="C123" s="287">
        <v>46300.0</v>
      </c>
      <c r="D123" s="288">
        <v>0.0</v>
      </c>
      <c r="E123" s="289">
        <v>6910.0</v>
      </c>
      <c r="F123" s="290">
        <v>-0.0020105854920244555</v>
      </c>
      <c r="G123" s="290">
        <v>-5.786751201383794</v>
      </c>
      <c r="H123" s="290">
        <v>-2.2</v>
      </c>
      <c r="I123" s="290">
        <v>-1.0</v>
      </c>
      <c r="J123" s="291">
        <v>-0.0043</v>
      </c>
      <c r="K123" s="290">
        <v>-4.458727273427183E-4</v>
      </c>
      <c r="L123" s="292">
        <v>-0.002006714789141123</v>
      </c>
      <c r="M123" s="293" t="s">
        <v>654</v>
      </c>
      <c r="N123" s="294">
        <v>-3.953555860718468</v>
      </c>
      <c r="O123" s="295" t="s">
        <v>306</v>
      </c>
      <c r="P123" s="295" t="s">
        <v>637</v>
      </c>
      <c r="Q123" s="296">
        <v>319.933</v>
      </c>
      <c r="R123" s="297" t="s">
        <v>633</v>
      </c>
      <c r="S123" s="298" t="s">
        <v>682</v>
      </c>
      <c r="T123" s="298" t="s">
        <v>776</v>
      </c>
      <c r="U123" s="299">
        <v>5190.56</v>
      </c>
      <c r="V123" s="300">
        <v>8.920039456243641</v>
      </c>
      <c r="W123" s="300">
        <v>666.4325930968932</v>
      </c>
      <c r="X123" s="300">
        <v>34.23990216544156</v>
      </c>
      <c r="Y123" s="301">
        <v>-2.8463027379377088E-5</v>
      </c>
      <c r="Z123" s="302">
        <v>0.00792929275149404</v>
      </c>
      <c r="AA123">
        <v>0.30341393986122367</v>
      </c>
      <c r="AB123" s="172">
        <v>51.0</v>
      </c>
      <c r="AC123" s="303">
        <v>47549.875674916</v>
      </c>
      <c r="AD123" s="304"/>
      <c r="AE123" s="304"/>
      <c r="AF123" s="304"/>
    </row>
    <row r="124">
      <c r="A124" s="285">
        <v>-0.004225636305651345</v>
      </c>
      <c r="B124" s="286" t="s">
        <v>801</v>
      </c>
      <c r="C124" s="287">
        <v>42000.0</v>
      </c>
      <c r="D124" s="288">
        <v>0.0</v>
      </c>
      <c r="E124" s="289">
        <v>20701.0</v>
      </c>
      <c r="F124" s="290">
        <v>-0.0019683552159106533</v>
      </c>
      <c r="G124" s="290">
        <v>-5.406873281199756</v>
      </c>
      <c r="H124" s="290">
        <v>-1.812</v>
      </c>
      <c r="I124" s="290">
        <v>-1.56</v>
      </c>
      <c r="J124" s="291">
        <v>-0.0553</v>
      </c>
      <c r="K124" s="290">
        <v>8.125611190068198E-4</v>
      </c>
      <c r="L124" s="292">
        <v>-0.013715370120022578</v>
      </c>
      <c r="M124" s="293" t="s">
        <v>636</v>
      </c>
      <c r="N124" s="294">
        <v>-4.731387695555267</v>
      </c>
      <c r="O124" s="295" t="s">
        <v>306</v>
      </c>
      <c r="P124" s="295" t="s">
        <v>637</v>
      </c>
      <c r="Q124" s="296">
        <v>869.442</v>
      </c>
      <c r="R124" s="297" t="s">
        <v>644</v>
      </c>
      <c r="S124" s="298" t="s">
        <v>682</v>
      </c>
      <c r="T124" s="298" t="s">
        <v>776</v>
      </c>
      <c r="U124" s="299">
        <v>7122.16</v>
      </c>
      <c r="V124" s="300">
        <v>5.897087400451548</v>
      </c>
      <c r="W124" s="300">
        <v>666.4325930968932</v>
      </c>
      <c r="X124" s="300">
        <v>34.23990216544156</v>
      </c>
      <c r="Y124" s="301">
        <v>-6.640655219442045E-5</v>
      </c>
      <c r="Z124" s="302">
        <v>0.00930072250972886</v>
      </c>
      <c r="AA124">
        <v>0.3862500570579612</v>
      </c>
      <c r="AB124" s="172">
        <v>51.0</v>
      </c>
      <c r="AC124" s="303">
        <v>43632.78714159847</v>
      </c>
      <c r="AD124" s="304"/>
      <c r="AE124" s="304"/>
      <c r="AF124" s="304"/>
    </row>
    <row r="125">
      <c r="A125" s="285">
        <v>0.00672959056827922</v>
      </c>
      <c r="B125" s="286" t="s">
        <v>802</v>
      </c>
      <c r="C125" s="287">
        <v>22000.0</v>
      </c>
      <c r="D125" s="288">
        <v>0.0</v>
      </c>
      <c r="E125" s="289">
        <v>212201.00000000003</v>
      </c>
      <c r="F125" s="290">
        <v>0.005137140156506625</v>
      </c>
      <c r="G125" s="290">
        <v>2.8383769064156565</v>
      </c>
      <c r="H125" s="290">
        <v>3.9000000000000004</v>
      </c>
      <c r="I125" s="290">
        <v>1.0</v>
      </c>
      <c r="J125" s="291">
        <v>0.0732</v>
      </c>
      <c r="K125" s="290">
        <v>0.0033615769249889455</v>
      </c>
      <c r="L125" s="292">
        <v>-0.0026293013695165776</v>
      </c>
      <c r="M125" s="293" t="s">
        <v>670</v>
      </c>
      <c r="N125" s="294">
        <v>2.9556641675984987</v>
      </c>
      <c r="O125" s="295" t="s">
        <v>306</v>
      </c>
      <c r="P125" s="295" t="s">
        <v>650</v>
      </c>
      <c r="Q125" s="296">
        <v>4668.422000000001</v>
      </c>
      <c r="R125" s="297" t="s">
        <v>644</v>
      </c>
      <c r="S125" s="298" t="s">
        <v>634</v>
      </c>
      <c r="T125" s="298"/>
      <c r="U125" s="299">
        <v>246.25</v>
      </c>
      <c r="V125" s="300">
        <v>89.34010152284264</v>
      </c>
      <c r="W125" s="300">
        <v>4139.374661005126</v>
      </c>
      <c r="X125" s="300">
        <v>14.081652432730401</v>
      </c>
      <c r="Y125" s="301">
        <v>5.943773110497258E-4</v>
      </c>
      <c r="Z125" s="302">
        <v>0.015259740441984325</v>
      </c>
      <c r="AA125">
        <v>-0.41659487546859175</v>
      </c>
      <c r="AB125" s="172">
        <v>51.0</v>
      </c>
      <c r="AC125" s="303">
        <v>22117.636869867853</v>
      </c>
      <c r="AD125" s="304"/>
      <c r="AE125" s="304"/>
      <c r="AF125" s="304"/>
    </row>
    <row r="126">
      <c r="A126" s="285">
        <v>-5.666426452409815E-4</v>
      </c>
      <c r="B126" s="286" t="s">
        <v>803</v>
      </c>
      <c r="C126" s="287">
        <v>21800.0</v>
      </c>
      <c r="D126" s="288">
        <v>0.0</v>
      </c>
      <c r="E126" s="289">
        <v>8301.0</v>
      </c>
      <c r="F126" s="290">
        <v>-9.922166583862733E-5</v>
      </c>
      <c r="G126" s="290">
        <v>-0.289588442199256</v>
      </c>
      <c r="H126" s="290">
        <v>-0.8</v>
      </c>
      <c r="I126" s="290">
        <v>1.0</v>
      </c>
      <c r="J126" s="291">
        <v>-0.0092</v>
      </c>
      <c r="K126" s="290">
        <v>-3.006283264292572E-4</v>
      </c>
      <c r="L126" s="292">
        <v>-9.533219436069804E-5</v>
      </c>
      <c r="M126" s="293" t="s">
        <v>631</v>
      </c>
      <c r="N126" s="294">
        <v>2.049603155146558</v>
      </c>
      <c r="O126" s="295" t="s">
        <v>306</v>
      </c>
      <c r="P126" s="295" t="s">
        <v>650</v>
      </c>
      <c r="Q126" s="296">
        <v>180.9618</v>
      </c>
      <c r="R126" s="297" t="s">
        <v>641</v>
      </c>
      <c r="S126" s="298" t="s">
        <v>730</v>
      </c>
      <c r="T126" s="298"/>
      <c r="U126" s="299">
        <v>1611.65</v>
      </c>
      <c r="V126" s="300">
        <v>13.526510098346414</v>
      </c>
      <c r="W126" s="300">
        <v>2549.278182092136</v>
      </c>
      <c r="X126" s="300">
        <v>11.697610179895563</v>
      </c>
      <c r="Y126" s="301">
        <v>-1.943873859200683E-6</v>
      </c>
      <c r="Z126" s="302">
        <v>-1.8996357896299088E-4</v>
      </c>
      <c r="AA126">
        <v>-0.21533644168762422</v>
      </c>
      <c r="AB126" s="172">
        <v>51.0</v>
      </c>
      <c r="AC126" s="303">
        <v>21782.847913612637</v>
      </c>
      <c r="AD126" s="304"/>
      <c r="AE126" s="304"/>
      <c r="AF126" s="304"/>
    </row>
    <row r="127">
      <c r="A127" s="285">
        <v>-0.004207099251949439</v>
      </c>
      <c r="B127" s="286" t="s">
        <v>804</v>
      </c>
      <c r="C127" s="287">
        <v>113600.0</v>
      </c>
      <c r="D127" s="288">
        <v>0.0</v>
      </c>
      <c r="E127" s="289">
        <v>1.0</v>
      </c>
      <c r="F127" s="290">
        <v>-0.002006368376962213</v>
      </c>
      <c r="G127" s="290">
        <v>-4.576047841639626</v>
      </c>
      <c r="H127" s="290">
        <v>-1.67333333334</v>
      </c>
      <c r="I127" s="290">
        <v>-0.8666666667</v>
      </c>
      <c r="J127" s="291">
        <v>-0.0122</v>
      </c>
      <c r="K127" s="290">
        <v>-3.8364747380881074E-4</v>
      </c>
      <c r="L127" s="292">
        <v>-0.0020024841664648394</v>
      </c>
      <c r="M127" s="293" t="s">
        <v>631</v>
      </c>
      <c r="N127" s="294">
        <v>-2.967454806446848</v>
      </c>
      <c r="O127" s="295" t="s">
        <v>306</v>
      </c>
      <c r="P127" s="295" t="s">
        <v>637</v>
      </c>
      <c r="Q127" s="296">
        <v>0.1136</v>
      </c>
      <c r="R127" s="297" t="s">
        <v>644</v>
      </c>
      <c r="S127" s="298" t="s">
        <v>634</v>
      </c>
      <c r="T127" s="298"/>
      <c r="U127" s="299">
        <v>13261.51</v>
      </c>
      <c r="V127" s="300">
        <v>8.56614367443828</v>
      </c>
      <c r="W127" s="300">
        <v>4139.374661005126</v>
      </c>
      <c r="X127" s="300">
        <v>14.081652432730401</v>
      </c>
      <c r="Y127" s="301">
        <v>-8.803886950680813E-9</v>
      </c>
      <c r="Z127" s="302">
        <v>0.005932705550190342</v>
      </c>
      <c r="AA127">
        <v>0.04238890026755637</v>
      </c>
      <c r="AB127" s="172">
        <v>51.0</v>
      </c>
      <c r="AC127" s="303">
        <v>115308.1027786845</v>
      </c>
      <c r="AD127" s="304"/>
      <c r="AE127" s="304"/>
      <c r="AF127" s="304"/>
    </row>
    <row r="128">
      <c r="A128" s="285">
        <v>-0.0016544006096028542</v>
      </c>
      <c r="B128" s="307" t="s">
        <v>805</v>
      </c>
      <c r="C128" s="287">
        <v>39500.0</v>
      </c>
      <c r="D128" s="288">
        <v>-0.024691358024691357</v>
      </c>
      <c r="E128" s="289">
        <v>303610.0</v>
      </c>
      <c r="F128" s="290">
        <v>-4.5483480385653336E-4</v>
      </c>
      <c r="G128" s="290">
        <v>-3.7274685258120996</v>
      </c>
      <c r="H128" s="290">
        <v>-1.54</v>
      </c>
      <c r="I128" s="290">
        <v>-0.2</v>
      </c>
      <c r="J128" s="291">
        <v>0.026</v>
      </c>
      <c r="K128" s="290">
        <v>0.0013797847120211844</v>
      </c>
      <c r="L128" s="292">
        <v>-0.012667714349923738</v>
      </c>
      <c r="M128" s="293" t="s">
        <v>631</v>
      </c>
      <c r="N128" s="294">
        <v>0.4493394472040241</v>
      </c>
      <c r="O128" s="295" t="s">
        <v>306</v>
      </c>
      <c r="P128" s="295" t="s">
        <v>650</v>
      </c>
      <c r="Q128" s="296">
        <v>11992.595</v>
      </c>
      <c r="R128" s="297" t="s">
        <v>633</v>
      </c>
      <c r="S128" s="298" t="s">
        <v>675</v>
      </c>
      <c r="T128" s="298"/>
      <c r="U128" s="299">
        <v>5457.4</v>
      </c>
      <c r="V128" s="300">
        <v>7.237878843405285</v>
      </c>
      <c r="W128" s="300">
        <v>2535.477406310261</v>
      </c>
      <c r="X128" s="300">
        <v>20.629181401078693</v>
      </c>
      <c r="Y128" s="301">
        <v>-3.430808362324707E-4</v>
      </c>
      <c r="Z128" s="302">
        <v>6.463478402700271E-4</v>
      </c>
      <c r="AA128">
        <v>0.5555929665477786</v>
      </c>
      <c r="AB128" s="172">
        <v>51.0</v>
      </c>
      <c r="AC128" s="303">
        <v>40711.617002679304</v>
      </c>
      <c r="AD128" s="304"/>
      <c r="AE128" s="304"/>
      <c r="AF128" s="304"/>
    </row>
    <row r="129">
      <c r="A129" s="285">
        <v>-0.0033115478508825304</v>
      </c>
      <c r="B129" s="286" t="s">
        <v>806</v>
      </c>
      <c r="C129" s="287">
        <v>18650.0</v>
      </c>
      <c r="D129" s="288">
        <v>-0.007978723404255428</v>
      </c>
      <c r="E129" s="289">
        <v>524210.00000000006</v>
      </c>
      <c r="F129" s="290">
        <v>-0.0018470635631866936</v>
      </c>
      <c r="G129" s="290">
        <v>-4.021528809932993</v>
      </c>
      <c r="H129" s="290">
        <v>-1.58</v>
      </c>
      <c r="I129" s="290">
        <v>-0.4</v>
      </c>
      <c r="J129" s="291">
        <v>0.0081</v>
      </c>
      <c r="K129" s="290">
        <v>2.068467141319094E-4</v>
      </c>
      <c r="L129" s="292">
        <v>-0.004153602435119077</v>
      </c>
      <c r="M129" s="293" t="s">
        <v>631</v>
      </c>
      <c r="N129" s="294">
        <v>-2.645025232343828</v>
      </c>
      <c r="O129" s="295" t="s">
        <v>306</v>
      </c>
      <c r="P129" s="295" t="s">
        <v>632</v>
      </c>
      <c r="Q129" s="296">
        <v>9776.516500000002</v>
      </c>
      <c r="R129" s="297" t="s">
        <v>633</v>
      </c>
      <c r="S129" s="298" t="s">
        <v>706</v>
      </c>
      <c r="T129" s="298" t="s">
        <v>781</v>
      </c>
      <c r="U129" s="299">
        <v>1797.62</v>
      </c>
      <c r="V129" s="300">
        <v>10.37482894048798</v>
      </c>
      <c r="W129" s="300">
        <v>2535.1042564979725</v>
      </c>
      <c r="X129" s="300">
        <v>12.313243421813059</v>
      </c>
      <c r="Y129" s="301">
        <v>-5.903146565157586E-4</v>
      </c>
      <c r="Z129" s="302">
        <v>0.004537532692828294</v>
      </c>
      <c r="AA129">
        <v>-0.05916770935383808</v>
      </c>
      <c r="AB129" s="172">
        <v>51.0</v>
      </c>
      <c r="AC129" s="303">
        <v>18839.038724820595</v>
      </c>
      <c r="AD129" s="304"/>
      <c r="AE129" s="304"/>
      <c r="AF129" s="304"/>
    </row>
    <row r="130">
      <c r="A130" s="285">
        <v>-5.259042493781796E-4</v>
      </c>
      <c r="B130" s="286" t="s">
        <v>807</v>
      </c>
      <c r="C130" s="287">
        <v>51000.0</v>
      </c>
      <c r="D130" s="288">
        <v>-0.00390625</v>
      </c>
      <c r="E130" s="289">
        <v>21510.0</v>
      </c>
      <c r="F130" s="290">
        <v>3.8261886935670245E-4</v>
      </c>
      <c r="G130" s="290">
        <v>-0.6698905995731307</v>
      </c>
      <c r="H130" s="290">
        <v>-0.86666666666</v>
      </c>
      <c r="I130" s="290">
        <v>0.6666666667</v>
      </c>
      <c r="J130" s="291">
        <v>0.0119</v>
      </c>
      <c r="K130" s="290">
        <v>-1.5523975602064143E-4</v>
      </c>
      <c r="L130" s="292">
        <v>2.655364721098534E-5</v>
      </c>
      <c r="M130" s="293" t="s">
        <v>631</v>
      </c>
      <c r="N130" s="294">
        <v>1.5865612006037277</v>
      </c>
      <c r="O130" s="295" t="s">
        <v>306</v>
      </c>
      <c r="P130" s="295" t="s">
        <v>640</v>
      </c>
      <c r="Q130" s="296">
        <v>1097.01</v>
      </c>
      <c r="R130" s="297" t="s">
        <v>633</v>
      </c>
      <c r="S130" s="298" t="s">
        <v>690</v>
      </c>
      <c r="T130" s="298"/>
      <c r="U130" s="299">
        <v>5263.4</v>
      </c>
      <c r="V130" s="300">
        <v>9.689554280503097</v>
      </c>
      <c r="W130" s="300">
        <v>2452.36853298224</v>
      </c>
      <c r="X130" s="300">
        <v>15.7260215557</v>
      </c>
      <c r="Y130" s="301">
        <v>-1.0771069071822739E-5</v>
      </c>
      <c r="Z130" s="302">
        <v>3.6251477947262515E-4</v>
      </c>
      <c r="AA130">
        <v>0.005143076974849281</v>
      </c>
      <c r="AB130" s="172">
        <v>51.0</v>
      </c>
      <c r="AC130" s="303">
        <v>51089.23567716702</v>
      </c>
      <c r="AD130" s="304"/>
      <c r="AE130" s="304"/>
      <c r="AF130" s="304"/>
    </row>
    <row r="131">
      <c r="A131" s="285">
        <v>-0.004242955863891524</v>
      </c>
      <c r="B131" s="286" t="s">
        <v>808</v>
      </c>
      <c r="C131" s="287">
        <v>19400.0</v>
      </c>
      <c r="D131" s="288">
        <v>0.005181347150258864</v>
      </c>
      <c r="E131" s="289">
        <v>16110.0</v>
      </c>
      <c r="F131" s="290">
        <v>-0.0019983061672793063</v>
      </c>
      <c r="G131" s="290">
        <v>-4.579373627983406</v>
      </c>
      <c r="H131" s="290">
        <v>-1.8</v>
      </c>
      <c r="I131" s="290">
        <v>-0.75</v>
      </c>
      <c r="J131" s="291">
        <v>-0.03</v>
      </c>
      <c r="K131" s="290">
        <v>-5.13891800974046E-4</v>
      </c>
      <c r="L131" s="292">
        <v>-0.0019944330108357246</v>
      </c>
      <c r="M131" s="293" t="s">
        <v>631</v>
      </c>
      <c r="N131" s="294">
        <v>-4.358764774580532</v>
      </c>
      <c r="O131" s="295" t="s">
        <v>306</v>
      </c>
      <c r="P131" s="295" t="s">
        <v>637</v>
      </c>
      <c r="Q131" s="296">
        <v>312.534</v>
      </c>
      <c r="R131" s="297" t="s">
        <v>633</v>
      </c>
      <c r="S131" s="298" t="s">
        <v>634</v>
      </c>
      <c r="T131" s="298"/>
      <c r="U131" s="299">
        <v>653.13</v>
      </c>
      <c r="V131" s="300">
        <v>29.70312188997596</v>
      </c>
      <c r="W131" s="300">
        <v>4139.374661005126</v>
      </c>
      <c r="X131" s="300">
        <v>14.081652432730401</v>
      </c>
      <c r="Y131" s="301">
        <v>-2.4475842867315566E-5</v>
      </c>
      <c r="Z131" s="302">
        <v>0.006848223924528413</v>
      </c>
      <c r="AA131">
        <v>-0.2013609309038893</v>
      </c>
      <c r="AB131" s="172">
        <v>51.0</v>
      </c>
      <c r="AC131" s="303">
        <v>19802.23177031368</v>
      </c>
      <c r="AD131" s="304"/>
      <c r="AE131" s="304"/>
      <c r="AF131" s="304"/>
    </row>
    <row r="132">
      <c r="A132" s="285">
        <v>-0.0016180671578709953</v>
      </c>
      <c r="B132" s="286" t="s">
        <v>809</v>
      </c>
      <c r="C132" s="287">
        <v>27450.0</v>
      </c>
      <c r="D132" s="288">
        <v>0.009191176470588314</v>
      </c>
      <c r="E132" s="289">
        <v>586910.0</v>
      </c>
      <c r="F132" s="290">
        <v>-9.398295684563932E-4</v>
      </c>
      <c r="G132" s="290">
        <v>-1.373948291158424</v>
      </c>
      <c r="H132" s="290">
        <v>-0.97777777778</v>
      </c>
      <c r="I132" s="290">
        <v>0.1111111111</v>
      </c>
      <c r="J132" s="291">
        <v>-0.0018</v>
      </c>
      <c r="K132" s="290">
        <v>-3.825837533352032E-4</v>
      </c>
      <c r="L132" s="292">
        <v>-9.359430001400186E-4</v>
      </c>
      <c r="M132" s="293" t="s">
        <v>631</v>
      </c>
      <c r="N132" s="294">
        <v>-1.4962309656046533</v>
      </c>
      <c r="O132" s="295" t="s">
        <v>306</v>
      </c>
      <c r="P132" s="295" t="s">
        <v>632</v>
      </c>
      <c r="Q132" s="296">
        <v>16110.6795</v>
      </c>
      <c r="R132" s="297" t="s">
        <v>633</v>
      </c>
      <c r="S132" s="298" t="s">
        <v>690</v>
      </c>
      <c r="T132" s="298"/>
      <c r="U132" s="299">
        <v>2159.63</v>
      </c>
      <c r="V132" s="300">
        <v>12.710510596722585</v>
      </c>
      <c r="W132" s="300">
        <v>2452.36853298224</v>
      </c>
      <c r="X132" s="300">
        <v>15.7260215557</v>
      </c>
      <c r="Y132" s="301">
        <v>-4.848207386685165E-4</v>
      </c>
      <c r="Z132" s="302">
        <v>1.4626267702669589E-4</v>
      </c>
      <c r="AA132">
        <v>-0.0767181343072878</v>
      </c>
      <c r="AB132" s="172">
        <v>51.0</v>
      </c>
      <c r="AC132" s="303">
        <v>27495.22168727981</v>
      </c>
      <c r="AD132" s="304"/>
      <c r="AE132" s="304"/>
      <c r="AF132" s="304"/>
    </row>
    <row r="133">
      <c r="A133" s="285">
        <v>-0.0027848513690487933</v>
      </c>
      <c r="B133" s="286" t="s">
        <v>810</v>
      </c>
      <c r="C133" s="287">
        <v>9800.0</v>
      </c>
      <c r="D133" s="288">
        <v>0.0</v>
      </c>
      <c r="E133" s="289">
        <v>558810.0</v>
      </c>
      <c r="F133" s="290">
        <v>-0.0020092098127221024</v>
      </c>
      <c r="G133" s="290">
        <v>-2.373133985803384</v>
      </c>
      <c r="H133" s="290">
        <v>-0.9714285714199999</v>
      </c>
      <c r="I133" s="290">
        <v>0.1428571429</v>
      </c>
      <c r="J133" s="291">
        <v>-0.0303</v>
      </c>
      <c r="K133" s="290">
        <v>-3.587486065147605E-4</v>
      </c>
      <c r="L133" s="292">
        <v>-0.002005353481592537</v>
      </c>
      <c r="M133" s="293" t="s">
        <v>631</v>
      </c>
      <c r="N133" s="294">
        <v>-1.1831457468400643</v>
      </c>
      <c r="O133" s="295" t="s">
        <v>306</v>
      </c>
      <c r="P133" s="295" t="s">
        <v>632</v>
      </c>
      <c r="Q133" s="296">
        <v>5476.338</v>
      </c>
      <c r="R133" s="297" t="s">
        <v>633</v>
      </c>
      <c r="S133" s="298" t="s">
        <v>675</v>
      </c>
      <c r="T133" s="298"/>
      <c r="U133" s="299">
        <v>791.4</v>
      </c>
      <c r="V133" s="300">
        <v>12.383118524134446</v>
      </c>
      <c r="W133" s="300">
        <v>2535.477406310261</v>
      </c>
      <c r="X133" s="300">
        <v>20.629181401078693</v>
      </c>
      <c r="Y133" s="301">
        <v>-2.8163413983093135E-4</v>
      </c>
      <c r="Z133" s="302">
        <v>0.0023603162912442946</v>
      </c>
      <c r="AA133">
        <v>-0.24307545558022714</v>
      </c>
      <c r="AB133" s="172">
        <v>51.0</v>
      </c>
      <c r="AC133" s="303">
        <v>9855.729459974591</v>
      </c>
      <c r="AD133" s="304"/>
      <c r="AE133" s="304"/>
      <c r="AF133" s="304"/>
    </row>
    <row r="134">
      <c r="A134" s="285">
        <v>0.0062261687020718805</v>
      </c>
      <c r="B134" s="286" t="s">
        <v>811</v>
      </c>
      <c r="C134" s="287">
        <v>11500.0</v>
      </c>
      <c r="D134" s="288">
        <v>0.0</v>
      </c>
      <c r="E134" s="289">
        <v>1407301.0</v>
      </c>
      <c r="F134" s="290">
        <v>0.0060360106904841304</v>
      </c>
      <c r="G134" s="290">
        <v>2.772192326096545</v>
      </c>
      <c r="H134" s="290">
        <v>2.6</v>
      </c>
      <c r="I134" s="290">
        <v>1.0</v>
      </c>
      <c r="J134" s="291">
        <v>0.0476</v>
      </c>
      <c r="K134" s="290">
        <v>4.534072785083924E-4</v>
      </c>
      <c r="L134" s="292">
        <v>0.00603991898388218</v>
      </c>
      <c r="M134" s="293" t="s">
        <v>306</v>
      </c>
      <c r="N134" s="294">
        <v>4.821575917159362</v>
      </c>
      <c r="O134" s="295" t="s">
        <v>306</v>
      </c>
      <c r="P134" s="295" t="s">
        <v>640</v>
      </c>
      <c r="Q134" s="296">
        <v>16183.9615</v>
      </c>
      <c r="R134" s="297" t="s">
        <v>641</v>
      </c>
      <c r="S134" s="298" t="s">
        <v>634</v>
      </c>
      <c r="T134" s="298"/>
      <c r="U134" s="299">
        <v>360.4</v>
      </c>
      <c r="V134" s="300">
        <v>31.90899001109878</v>
      </c>
      <c r="W134" s="300">
        <v>4139.374661005126</v>
      </c>
      <c r="X134" s="300">
        <v>14.081652432730401</v>
      </c>
      <c r="Y134" s="301">
        <v>0.0018539099120270523</v>
      </c>
      <c r="Z134" s="302">
        <v>0.0291169616899389</v>
      </c>
      <c r="AA134">
        <v>-0.5438345363251911</v>
      </c>
      <c r="AB134" s="172">
        <v>51.0</v>
      </c>
      <c r="AC134" s="303">
        <v>11257.764830876733</v>
      </c>
      <c r="AD134" s="304"/>
      <c r="AE134" s="304"/>
      <c r="AF134" s="304"/>
    </row>
    <row r="135">
      <c r="A135" s="285">
        <v>-0.005280759009091005</v>
      </c>
      <c r="B135" s="286" t="s">
        <v>812</v>
      </c>
      <c r="C135" s="287">
        <v>6200.0</v>
      </c>
      <c r="D135" s="288">
        <v>-0.015873015873015817</v>
      </c>
      <c r="E135" s="289">
        <v>17201.0</v>
      </c>
      <c r="F135" s="290">
        <v>-0.0019976764051217845</v>
      </c>
      <c r="G135" s="290">
        <v>-6.728962853956815</v>
      </c>
      <c r="H135" s="290">
        <v>-2.2</v>
      </c>
      <c r="I135" s="290">
        <v>-1.0</v>
      </c>
      <c r="J135" s="291">
        <v>-0.0156</v>
      </c>
      <c r="K135" s="290">
        <v>-8.731762054010514E-4</v>
      </c>
      <c r="L135" s="292">
        <v>-0.001993791836209304</v>
      </c>
      <c r="M135" s="293" t="s">
        <v>654</v>
      </c>
      <c r="N135" s="294">
        <v>-4.984566691490246</v>
      </c>
      <c r="O135" s="295" t="s">
        <v>306</v>
      </c>
      <c r="P135" s="295" t="s">
        <v>637</v>
      </c>
      <c r="Q135" s="296">
        <v>106.6462</v>
      </c>
      <c r="R135" s="297" t="s">
        <v>644</v>
      </c>
      <c r="S135" s="298" t="s">
        <v>666</v>
      </c>
      <c r="T135" s="298" t="s">
        <v>813</v>
      </c>
      <c r="U135" s="299">
        <v>596.08</v>
      </c>
      <c r="V135" s="300">
        <v>10.401288417662059</v>
      </c>
      <c r="W135" s="300">
        <v>1979.6298556175075</v>
      </c>
      <c r="X135" s="300">
        <v>16.817246068236063</v>
      </c>
      <c r="Y135" s="301">
        <v>-1.0425138634969755E-5</v>
      </c>
      <c r="Z135" s="302">
        <v>0.0099370058393612</v>
      </c>
      <c r="AA135">
        <v>-0.31422787115916084</v>
      </c>
      <c r="AB135" s="172">
        <v>51.0</v>
      </c>
      <c r="AC135" s="303">
        <v>6344.547286008307</v>
      </c>
      <c r="AD135" s="304"/>
      <c r="AE135" s="304"/>
      <c r="AF135" s="304"/>
    </row>
    <row r="136">
      <c r="A136" s="285">
        <v>-0.0013659083835743167</v>
      </c>
      <c r="B136" s="286" t="s">
        <v>814</v>
      </c>
      <c r="C136" s="287">
        <v>40900.0</v>
      </c>
      <c r="D136" s="288">
        <v>0.0</v>
      </c>
      <c r="E136" s="289">
        <v>4510.0</v>
      </c>
      <c r="F136" s="290">
        <v>-0.0011705547019753798</v>
      </c>
      <c r="G136" s="290">
        <v>-0.9321553928700191</v>
      </c>
      <c r="H136" s="290">
        <v>-0.9</v>
      </c>
      <c r="I136" s="290">
        <v>0.5</v>
      </c>
      <c r="J136" s="291">
        <v>-0.0073</v>
      </c>
      <c r="K136" s="290">
        <v>6.166397672710793E-5</v>
      </c>
      <c r="L136" s="292">
        <v>-0.0011666679070994352</v>
      </c>
      <c r="M136" s="293" t="s">
        <v>631</v>
      </c>
      <c r="N136" s="294">
        <v>-0.05206680899252014</v>
      </c>
      <c r="O136" s="295" t="s">
        <v>306</v>
      </c>
      <c r="P136" s="295" t="s">
        <v>632</v>
      </c>
      <c r="Q136" s="296">
        <v>184.459</v>
      </c>
      <c r="R136" s="297" t="s">
        <v>633</v>
      </c>
      <c r="S136" s="298" t="s">
        <v>668</v>
      </c>
      <c r="T136" s="298"/>
      <c r="U136" s="299">
        <v>3403.13</v>
      </c>
      <c r="V136" s="300">
        <v>12.018347815099629</v>
      </c>
      <c r="W136" s="300">
        <v>2594.6693386284364</v>
      </c>
      <c r="X136" s="300">
        <v>20.767722146730023</v>
      </c>
      <c r="Y136" s="301">
        <v>-4.599312095773386E-6</v>
      </c>
      <c r="Z136" s="302">
        <v>3.5304156863200765E-4</v>
      </c>
      <c r="AA136">
        <v>0.2895177500371866</v>
      </c>
      <c r="AB136" s="172">
        <v>51.0</v>
      </c>
      <c r="AC136" s="303">
        <v>41745.98898411202</v>
      </c>
      <c r="AD136" s="304"/>
      <c r="AE136" s="304"/>
      <c r="AF136" s="304"/>
    </row>
    <row r="137">
      <c r="A137" s="285">
        <v>7.532063219369165E-4</v>
      </c>
      <c r="B137" s="286" t="s">
        <v>815</v>
      </c>
      <c r="C137" s="287">
        <v>4000.0</v>
      </c>
      <c r="D137" s="288">
        <v>0.0</v>
      </c>
      <c r="E137" s="289">
        <v>162001.0</v>
      </c>
      <c r="F137" s="290">
        <v>0.0014886340231258408</v>
      </c>
      <c r="G137" s="290">
        <v>-1.0222767628385199</v>
      </c>
      <c r="H137" s="290">
        <v>-0.93333333334</v>
      </c>
      <c r="I137" s="290">
        <v>0.3333333333</v>
      </c>
      <c r="J137" s="291">
        <v>0.025</v>
      </c>
      <c r="K137" s="290">
        <v>0.0010264382931876302</v>
      </c>
      <c r="L137" s="292">
        <v>0.0014924482242299132</v>
      </c>
      <c r="M137" s="293" t="s">
        <v>306</v>
      </c>
      <c r="N137" s="294">
        <v>0.3880398795817221</v>
      </c>
      <c r="O137" s="295" t="s">
        <v>306</v>
      </c>
      <c r="P137" s="295" t="s">
        <v>632</v>
      </c>
      <c r="Q137" s="296">
        <v>648.004</v>
      </c>
      <c r="R137" s="297" t="s">
        <v>644</v>
      </c>
      <c r="S137" s="298" t="s">
        <v>648</v>
      </c>
      <c r="T137" s="298"/>
      <c r="U137" s="299">
        <v>169.09</v>
      </c>
      <c r="V137" s="300">
        <v>23.65604116151162</v>
      </c>
      <c r="W137" s="300">
        <v>4419.748482387285</v>
      </c>
      <c r="X137" s="300">
        <v>19.76737496710809</v>
      </c>
      <c r="Y137" s="301">
        <v>9.748267623229832E-6</v>
      </c>
      <c r="Z137" s="302">
        <v>5.430454565484401E-4</v>
      </c>
      <c r="AA137">
        <v>-0.592459450853212</v>
      </c>
      <c r="AB137" s="172">
        <v>51.0</v>
      </c>
      <c r="AC137" s="303">
        <v>4113.772220429268</v>
      </c>
      <c r="AD137" s="304"/>
      <c r="AE137" s="304"/>
      <c r="AF137" s="304"/>
    </row>
    <row r="138">
      <c r="A138" s="285">
        <v>-0.002521762535975462</v>
      </c>
      <c r="B138" s="286" t="s">
        <v>816</v>
      </c>
      <c r="C138" s="287">
        <v>9200.0</v>
      </c>
      <c r="D138" s="288">
        <v>0.06976744186046502</v>
      </c>
      <c r="E138" s="289">
        <v>26410.0</v>
      </c>
      <c r="F138" s="290">
        <v>-0.0020019156294004553</v>
      </c>
      <c r="G138" s="290">
        <v>-1.5376328686839416</v>
      </c>
      <c r="H138" s="290">
        <v>-1.0</v>
      </c>
      <c r="I138" s="290">
        <v>0.0</v>
      </c>
      <c r="J138" s="291">
        <v>-0.0612</v>
      </c>
      <c r="K138" s="290">
        <v>-4.2019260792471047E-4</v>
      </c>
      <c r="L138" s="292">
        <v>-0.0019980877427456844</v>
      </c>
      <c r="M138" s="293" t="s">
        <v>631</v>
      </c>
      <c r="N138" s="294">
        <v>-2.4550806043784923</v>
      </c>
      <c r="O138" s="295" t="s">
        <v>306</v>
      </c>
      <c r="P138" s="295" t="s">
        <v>632</v>
      </c>
      <c r="Q138" s="296">
        <v>242.972</v>
      </c>
      <c r="R138" s="297" t="s">
        <v>633</v>
      </c>
      <c r="S138" s="298" t="s">
        <v>675</v>
      </c>
      <c r="T138" s="298"/>
      <c r="U138" s="299">
        <v>-208.25</v>
      </c>
      <c r="V138" s="300" t="s">
        <v>306</v>
      </c>
      <c r="W138" s="300">
        <v>2535.477406310261</v>
      </c>
      <c r="X138" s="300">
        <v>20.629181401078693</v>
      </c>
      <c r="Y138" s="301">
        <v>-1.1343239804744475E-5</v>
      </c>
      <c r="Z138" s="302">
        <v>0.003225399130500361</v>
      </c>
      <c r="AA138">
        <v>-0.5981157134798892</v>
      </c>
      <c r="AB138" s="172">
        <v>51.0</v>
      </c>
      <c r="AC138" s="303">
        <v>9308.03800180361</v>
      </c>
      <c r="AD138" s="304"/>
      <c r="AE138" s="304"/>
      <c r="AF138" s="304"/>
    </row>
    <row r="139">
      <c r="A139" s="285">
        <v>-0.0019148757055135659</v>
      </c>
      <c r="B139" s="286" t="s">
        <v>817</v>
      </c>
      <c r="C139" s="287">
        <v>9000.0</v>
      </c>
      <c r="D139" s="288">
        <v>0.0</v>
      </c>
      <c r="E139" s="289">
        <v>1.0</v>
      </c>
      <c r="F139" s="290">
        <v>-2.5709105142185954E-4</v>
      </c>
      <c r="G139" s="290">
        <v>-3.6400773722567945</v>
      </c>
      <c r="H139" s="290">
        <v>-2.06</v>
      </c>
      <c r="I139" s="290">
        <v>-0.1</v>
      </c>
      <c r="J139" s="291">
        <v>0.0</v>
      </c>
      <c r="K139" s="290">
        <v>2.7773230384119137E-5</v>
      </c>
      <c r="L139" s="292">
        <v>-0.0010481103019093086</v>
      </c>
      <c r="M139" s="293" t="s">
        <v>631</v>
      </c>
      <c r="N139" s="294">
        <v>-1.7788039029464315</v>
      </c>
      <c r="O139" s="295" t="s">
        <v>306</v>
      </c>
      <c r="P139" s="295" t="s">
        <v>658</v>
      </c>
      <c r="Q139" s="296">
        <v>0.009</v>
      </c>
      <c r="R139" s="297" t="s">
        <v>641</v>
      </c>
      <c r="S139" s="298" t="s">
        <v>708</v>
      </c>
      <c r="T139" s="298"/>
      <c r="U139" s="299">
        <v>1030.64</v>
      </c>
      <c r="V139" s="300">
        <v>8.732438096716603</v>
      </c>
      <c r="W139" s="300">
        <v>2337.9027911782223</v>
      </c>
      <c r="X139" s="300">
        <v>38.81810010297964</v>
      </c>
      <c r="Y139" s="301">
        <v>-3.15260769294157E-10</v>
      </c>
      <c r="Z139" s="302">
        <v>4.72129161862774E-4</v>
      </c>
      <c r="AA139">
        <v>-0.11097779899919091</v>
      </c>
      <c r="AB139" s="172">
        <v>51.0</v>
      </c>
      <c r="AC139" s="303">
        <v>9010.244627196878</v>
      </c>
      <c r="AD139" s="304"/>
      <c r="AE139" s="304"/>
      <c r="AF139" s="304"/>
    </row>
    <row r="140">
      <c r="A140" s="285">
        <v>0.015700906539251557</v>
      </c>
      <c r="B140" s="286" t="s">
        <v>818</v>
      </c>
      <c r="C140" s="287">
        <v>34000.0</v>
      </c>
      <c r="D140" s="288">
        <v>0.0658307210031348</v>
      </c>
      <c r="E140" s="289">
        <v>227401.0</v>
      </c>
      <c r="F140" s="290">
        <v>0.010709441950182846</v>
      </c>
      <c r="G140" s="290">
        <v>4.004210359421867</v>
      </c>
      <c r="H140" s="290">
        <v>3.9000000000000004</v>
      </c>
      <c r="I140" s="290">
        <v>1.0</v>
      </c>
      <c r="J140" s="291">
        <v>0.1039</v>
      </c>
      <c r="K140" s="290">
        <v>0.0023394983129148028</v>
      </c>
      <c r="L140" s="292">
        <v>0.010713322500052958</v>
      </c>
      <c r="M140" s="293" t="s">
        <v>678</v>
      </c>
      <c r="N140" s="294">
        <v>6.882267963295466</v>
      </c>
      <c r="O140" s="295" t="s">
        <v>306</v>
      </c>
      <c r="P140" s="295" t="s">
        <v>640</v>
      </c>
      <c r="Q140" s="296">
        <v>7731.634</v>
      </c>
      <c r="R140" s="297" t="s">
        <v>644</v>
      </c>
      <c r="S140" s="298" t="s">
        <v>708</v>
      </c>
      <c r="T140" s="298" t="s">
        <v>750</v>
      </c>
      <c r="U140" s="299">
        <v>6560.33</v>
      </c>
      <c r="V140" s="300">
        <v>5.182666115881366</v>
      </c>
      <c r="W140" s="300">
        <v>2337.9027911782223</v>
      </c>
      <c r="X140" s="300">
        <v>38.81810010297964</v>
      </c>
      <c r="Y140" s="301">
        <v>0.0022447493314711</v>
      </c>
      <c r="Z140" s="302">
        <v>0.07391607429020838</v>
      </c>
      <c r="AA140">
        <v>0.5976217556423009</v>
      </c>
      <c r="AB140" s="172">
        <v>51.0</v>
      </c>
      <c r="AC140" s="303">
        <v>34253.52500747021</v>
      </c>
      <c r="AD140" s="304"/>
      <c r="AE140" s="304"/>
      <c r="AF140" s="304"/>
    </row>
    <row r="141">
      <c r="A141" s="285">
        <v>0.004867333353624001</v>
      </c>
      <c r="B141" s="286" t="s">
        <v>819</v>
      </c>
      <c r="C141" s="287">
        <v>18100.0</v>
      </c>
      <c r="D141" s="288">
        <v>0.034285714285714475</v>
      </c>
      <c r="E141" s="289">
        <v>388801.00000000006</v>
      </c>
      <c r="F141" s="290">
        <v>0.00375089528719586</v>
      </c>
      <c r="G141" s="290">
        <v>2.220027230061202</v>
      </c>
      <c r="H141" s="290">
        <v>2.6</v>
      </c>
      <c r="I141" s="290">
        <v>1.0</v>
      </c>
      <c r="J141" s="291">
        <v>0.0462</v>
      </c>
      <c r="K141" s="290">
        <v>8.830781165865564E-4</v>
      </c>
      <c r="L141" s="292">
        <v>-0.0029820876243646407</v>
      </c>
      <c r="M141" s="293" t="s">
        <v>306</v>
      </c>
      <c r="N141" s="294">
        <v>3.9161474865377484</v>
      </c>
      <c r="O141" s="295" t="s">
        <v>306</v>
      </c>
      <c r="P141" s="295" t="s">
        <v>640</v>
      </c>
      <c r="Q141" s="296">
        <v>7037.298100000001</v>
      </c>
      <c r="R141" s="297" t="s">
        <v>641</v>
      </c>
      <c r="S141" s="298" t="s">
        <v>682</v>
      </c>
      <c r="T141" s="298" t="s">
        <v>820</v>
      </c>
      <c r="U141" s="299">
        <v>901.92</v>
      </c>
      <c r="V141" s="300">
        <v>20.068298740464787</v>
      </c>
      <c r="W141" s="300">
        <v>666.4325930968932</v>
      </c>
      <c r="X141" s="300">
        <v>34.23990216544156</v>
      </c>
      <c r="Y141" s="301">
        <v>6.347419469827394E-4</v>
      </c>
      <c r="Z141" s="302">
        <v>0.01468343502789179</v>
      </c>
      <c r="AA141">
        <v>0.2324897350315831</v>
      </c>
      <c r="AB141" s="172">
        <v>51.0</v>
      </c>
      <c r="AC141" s="303">
        <v>17848.17920258364</v>
      </c>
      <c r="AD141" s="304"/>
      <c r="AE141" s="304"/>
      <c r="AF141" s="304"/>
    </row>
    <row r="142">
      <c r="A142" s="285">
        <v>0.003546369160638984</v>
      </c>
      <c r="B142" s="286" t="s">
        <v>821</v>
      </c>
      <c r="C142" s="287">
        <v>48400.0</v>
      </c>
      <c r="D142" s="288">
        <v>0.008333333333333304</v>
      </c>
      <c r="E142" s="289">
        <v>33010.0</v>
      </c>
      <c r="F142" s="290">
        <v>0.002930134803435177</v>
      </c>
      <c r="G142" s="290">
        <v>1.7985517033193252</v>
      </c>
      <c r="H142" s="290">
        <v>-0.3</v>
      </c>
      <c r="I142" s="290">
        <v>1.0</v>
      </c>
      <c r="J142" s="291">
        <v>0.0409</v>
      </c>
      <c r="K142" s="290">
        <v>0.001143549739431314</v>
      </c>
      <c r="L142" s="292">
        <v>0.002203472707166455</v>
      </c>
      <c r="M142" s="293" t="s">
        <v>306</v>
      </c>
      <c r="N142" s="294">
        <v>3.084852263279816</v>
      </c>
      <c r="O142" s="295" t="s">
        <v>306</v>
      </c>
      <c r="P142" s="295" t="s">
        <v>640</v>
      </c>
      <c r="Q142" s="296">
        <v>1597.684</v>
      </c>
      <c r="R142" s="297" t="s">
        <v>633</v>
      </c>
      <c r="S142" s="298" t="s">
        <v>666</v>
      </c>
      <c r="T142" s="298" t="s">
        <v>822</v>
      </c>
      <c r="U142" s="299">
        <v>5942.0</v>
      </c>
      <c r="V142" s="300">
        <v>8.145405587344328</v>
      </c>
      <c r="W142" s="300">
        <v>1979.6298556175075</v>
      </c>
      <c r="X142" s="300">
        <v>16.817246068236063</v>
      </c>
      <c r="Y142" s="301">
        <v>1.0597164958568604E-4</v>
      </c>
      <c r="Z142" s="302">
        <v>0.009443570047314408</v>
      </c>
      <c r="AA142">
        <v>0.15559170768632913</v>
      </c>
      <c r="AB142" s="172">
        <v>51.0</v>
      </c>
      <c r="AC142" s="303">
        <v>48602.7539997415</v>
      </c>
      <c r="AD142" s="304"/>
      <c r="AE142" s="304"/>
      <c r="AF142" s="304"/>
    </row>
    <row r="143">
      <c r="A143" s="285">
        <v>0.001127068315113761</v>
      </c>
      <c r="B143" s="286" t="s">
        <v>823</v>
      </c>
      <c r="C143" s="287" t="e">
        <v>#N/A</v>
      </c>
      <c r="D143" s="288">
        <v>-0.0035906642728905647</v>
      </c>
      <c r="E143" s="289" t="e">
        <v>#N/A</v>
      </c>
      <c r="F143" s="290" t="e">
        <v>#N/A</v>
      </c>
      <c r="G143" s="290" t="e">
        <v>#N/A</v>
      </c>
      <c r="H143" s="290" t="e">
        <v>#N/A</v>
      </c>
      <c r="I143" s="290" t="e">
        <v>#N/A</v>
      </c>
      <c r="J143" s="291" t="e">
        <v>#N/A</v>
      </c>
      <c r="K143" s="290" t="e">
        <v>#N/A</v>
      </c>
      <c r="L143" s="292">
        <v>-0.013961668802281323</v>
      </c>
      <c r="M143" s="293" t="e">
        <v>#N/A</v>
      </c>
      <c r="N143" s="294">
        <v>1.6623001068972107</v>
      </c>
      <c r="O143" s="295" t="s">
        <v>306</v>
      </c>
      <c r="P143" s="295" t="s">
        <v>640</v>
      </c>
      <c r="Q143" s="296" t="e">
        <v>#N/A</v>
      </c>
      <c r="R143" s="297" t="s">
        <v>633</v>
      </c>
      <c r="S143" s="298" t="s">
        <v>675</v>
      </c>
      <c r="T143" s="298"/>
      <c r="U143" s="299">
        <v>-833.32</v>
      </c>
      <c r="V143" s="300" t="s">
        <v>306</v>
      </c>
      <c r="W143" s="300">
        <v>2535.477406310261</v>
      </c>
      <c r="X143" s="300">
        <v>20.629181401078693</v>
      </c>
      <c r="Y143" s="301">
        <v>0.002334032571104543</v>
      </c>
      <c r="Z143" s="302">
        <v>6.548235768832684E-5</v>
      </c>
      <c r="AA143">
        <v>-0.290774452443737</v>
      </c>
      <c r="AB143" s="172">
        <v>51.0</v>
      </c>
      <c r="AC143" s="303">
        <v>27238.81263720178</v>
      </c>
      <c r="AD143" s="304"/>
      <c r="AE143" s="304"/>
      <c r="AF143" s="304"/>
    </row>
    <row r="144">
      <c r="A144" s="285">
        <v>0.005666756028604118</v>
      </c>
      <c r="B144" s="286" t="s">
        <v>824</v>
      </c>
      <c r="C144" s="287">
        <v>15300.0</v>
      </c>
      <c r="D144" s="288">
        <v>0.0</v>
      </c>
      <c r="E144" s="289">
        <v>142701.0</v>
      </c>
      <c r="F144" s="290">
        <v>0.005930500985172826</v>
      </c>
      <c r="G144" s="290">
        <v>2.363314871246766</v>
      </c>
      <c r="H144" s="290">
        <v>-0.3</v>
      </c>
      <c r="I144" s="290">
        <v>1.0</v>
      </c>
      <c r="J144" s="291">
        <v>0.0625</v>
      </c>
      <c r="K144" s="290">
        <v>0.0022909089754841695</v>
      </c>
      <c r="L144" s="292">
        <v>0.005934390888060138</v>
      </c>
      <c r="M144" s="293" t="s">
        <v>306</v>
      </c>
      <c r="N144" s="294">
        <v>3.1330614826573115</v>
      </c>
      <c r="O144" s="295" t="s">
        <v>306</v>
      </c>
      <c r="P144" s="295" t="s">
        <v>650</v>
      </c>
      <c r="Q144" s="296">
        <v>2183.3253</v>
      </c>
      <c r="R144" s="297" t="s">
        <v>644</v>
      </c>
      <c r="S144" s="298" t="s">
        <v>666</v>
      </c>
      <c r="T144" s="298"/>
      <c r="U144" s="299">
        <v>2181.24</v>
      </c>
      <c r="V144" s="300">
        <v>7.014358805083348</v>
      </c>
      <c r="W144" s="300">
        <v>1979.6298556175075</v>
      </c>
      <c r="X144" s="300">
        <v>16.817246068236063</v>
      </c>
      <c r="Y144" s="301">
        <v>2.326376364440015E-4</v>
      </c>
      <c r="Z144" s="302">
        <v>0.018578229678006025</v>
      </c>
      <c r="AA144">
        <v>0.08659480271633413</v>
      </c>
      <c r="AB144" s="172">
        <v>51.0</v>
      </c>
      <c r="AC144" s="303">
        <v>15562.155152854733</v>
      </c>
      <c r="AD144" s="304"/>
      <c r="AE144" s="304"/>
      <c r="AF144" s="304"/>
    </row>
    <row r="145">
      <c r="A145" s="285">
        <v>-0.0023670057634166196</v>
      </c>
      <c r="B145" s="286" t="s">
        <v>825</v>
      </c>
      <c r="C145" s="287">
        <v>4800.0</v>
      </c>
      <c r="D145" s="288">
        <v>0.010526315789473717</v>
      </c>
      <c r="E145" s="289">
        <v>910.0</v>
      </c>
      <c r="F145" s="290">
        <v>-0.0019315629533051635</v>
      </c>
      <c r="G145" s="290">
        <v>-1.5223794604452943</v>
      </c>
      <c r="H145" s="290">
        <v>-1.0</v>
      </c>
      <c r="I145" s="290">
        <v>0.0</v>
      </c>
      <c r="J145" s="291">
        <v>0.0</v>
      </c>
      <c r="K145" s="290">
        <v>-2.0676111603219462E-4</v>
      </c>
      <c r="L145" s="292">
        <v>-0.0019276764471292604</v>
      </c>
      <c r="M145" s="293" t="s">
        <v>631</v>
      </c>
      <c r="N145" s="294">
        <v>-1.3407849158970895</v>
      </c>
      <c r="O145" s="295" t="s">
        <v>306</v>
      </c>
      <c r="P145" s="295" t="s">
        <v>650</v>
      </c>
      <c r="Q145" s="296">
        <v>4.368</v>
      </c>
      <c r="R145" s="297" t="s">
        <v>633</v>
      </c>
      <c r="S145" s="298" t="s">
        <v>645</v>
      </c>
      <c r="T145" s="298"/>
      <c r="U145" s="299">
        <v>10.81</v>
      </c>
      <c r="V145" s="300">
        <v>444.0333024976873</v>
      </c>
      <c r="W145" s="300">
        <v>3169.964778636018</v>
      </c>
      <c r="X145" s="300">
        <v>17.35913669889833</v>
      </c>
      <c r="Y145" s="301">
        <v>-1.9040716776835197E-7</v>
      </c>
      <c r="Z145" s="302">
        <v>0.0026835132783303048</v>
      </c>
      <c r="AA145">
        <v>-0.597841889311401</v>
      </c>
      <c r="AB145" s="172">
        <v>51.0</v>
      </c>
      <c r="AC145" s="303">
        <v>4790.330079344112</v>
      </c>
      <c r="AD145" s="304"/>
      <c r="AE145" s="304"/>
      <c r="AF145" s="304"/>
    </row>
    <row r="146">
      <c r="A146" s="285">
        <v>0.0017096284336350716</v>
      </c>
      <c r="B146" s="286" t="s">
        <v>826</v>
      </c>
      <c r="C146" s="287">
        <v>5300.0</v>
      </c>
      <c r="D146" s="288">
        <v>0.0</v>
      </c>
      <c r="E146" s="289">
        <v>2201.0</v>
      </c>
      <c r="F146" s="290">
        <v>-5.048207669678387E-4</v>
      </c>
      <c r="G146" s="290">
        <v>-1.6672236331898598</v>
      </c>
      <c r="H146" s="290">
        <v>-1.02857142858</v>
      </c>
      <c r="I146" s="290">
        <v>-0.1428571429</v>
      </c>
      <c r="J146" s="291">
        <v>0.06</v>
      </c>
      <c r="K146" s="290">
        <v>0.005938331736684855</v>
      </c>
      <c r="L146" s="292">
        <v>-0.034874870694970445</v>
      </c>
      <c r="M146" s="293" t="s">
        <v>631</v>
      </c>
      <c r="N146" s="294">
        <v>-2.060023783973326</v>
      </c>
      <c r="O146" s="295" t="s">
        <v>306</v>
      </c>
      <c r="P146" s="295" t="s">
        <v>650</v>
      </c>
      <c r="Q146" s="296">
        <v>11.6653</v>
      </c>
      <c r="R146" s="297" t="s">
        <v>644</v>
      </c>
      <c r="S146" s="298" t="s">
        <v>634</v>
      </c>
      <c r="T146" s="298"/>
      <c r="U146" s="299">
        <v>280.76</v>
      </c>
      <c r="V146" s="300">
        <v>18.877332953412168</v>
      </c>
      <c r="W146" s="300">
        <v>4139.374661005126</v>
      </c>
      <c r="X146" s="300">
        <v>14.081652432730401</v>
      </c>
      <c r="Y146" s="301">
        <v>4.4969011166401145E-7</v>
      </c>
      <c r="Z146" s="302">
        <v>9.978473291445077E-4</v>
      </c>
      <c r="AA146">
        <v>-0.5989910069617983</v>
      </c>
      <c r="AB146" s="172">
        <v>51.0</v>
      </c>
      <c r="AC146" s="303">
        <v>5116.974742410216</v>
      </c>
      <c r="AD146" s="304"/>
      <c r="AE146" s="304"/>
      <c r="AF146" s="304"/>
    </row>
    <row r="147">
      <c r="A147" s="285">
        <v>-0.003912046525107667</v>
      </c>
      <c r="B147" s="286" t="s">
        <v>827</v>
      </c>
      <c r="C147" s="287">
        <v>22500.0</v>
      </c>
      <c r="D147" s="288">
        <v>0.0</v>
      </c>
      <c r="E147" s="289">
        <v>0.0</v>
      </c>
      <c r="F147" s="290">
        <v>-0.0020197974774098463</v>
      </c>
      <c r="G147" s="290">
        <v>-4.705462152189628</v>
      </c>
      <c r="H147" s="290">
        <v>-2.06</v>
      </c>
      <c r="I147" s="290">
        <v>-0.1</v>
      </c>
      <c r="J147" s="291">
        <v>0.0</v>
      </c>
      <c r="K147" s="290">
        <v>-2.9913619010819425E-4</v>
      </c>
      <c r="L147" s="292">
        <v>-0.0020158825065532465</v>
      </c>
      <c r="M147" s="293" t="s">
        <v>631</v>
      </c>
      <c r="N147" s="294">
        <v>-1.9411101821233432</v>
      </c>
      <c r="O147" s="295" t="s">
        <v>306</v>
      </c>
      <c r="P147" s="295" t="s">
        <v>658</v>
      </c>
      <c r="Q147" s="296">
        <v>0.0</v>
      </c>
      <c r="R147" s="297" t="s">
        <v>633</v>
      </c>
      <c r="S147" s="298" t="s">
        <v>651</v>
      </c>
      <c r="T147" s="298"/>
      <c r="U147" s="299"/>
      <c r="V147" s="300">
        <v>0.0</v>
      </c>
      <c r="W147" s="300">
        <v>1747.6389274377245</v>
      </c>
      <c r="X147" s="300">
        <v>8.327206461722362</v>
      </c>
      <c r="Y147" s="301">
        <v>-3.801244743585835E-14</v>
      </c>
      <c r="Z147" s="302">
        <v>0.004404044280879714</v>
      </c>
      <c r="AA147">
        <v>-0.4665613935574703</v>
      </c>
      <c r="AB147" s="172">
        <v>51.0</v>
      </c>
      <c r="AC147" s="303">
        <v>14988.840022635193</v>
      </c>
      <c r="AD147" s="304"/>
      <c r="AE147" s="304"/>
      <c r="AF147" s="304"/>
    </row>
    <row r="148">
      <c r="A148" s="285">
        <v>0.001051041219923743</v>
      </c>
      <c r="B148" s="286" t="s">
        <v>828</v>
      </c>
      <c r="C148" s="287">
        <v>31600.0</v>
      </c>
      <c r="D148" s="288">
        <v>-0.027692307692307683</v>
      </c>
      <c r="E148" s="289">
        <v>633910.0</v>
      </c>
      <c r="F148" s="290">
        <v>-7.147522125714008E-4</v>
      </c>
      <c r="G148" s="290">
        <v>-1.6254338636413068</v>
      </c>
      <c r="H148" s="290">
        <v>-1.02325581396</v>
      </c>
      <c r="I148" s="290">
        <v>-0.1162790698</v>
      </c>
      <c r="J148" s="291">
        <v>0.031</v>
      </c>
      <c r="K148" s="290">
        <v>0.005228662156173895</v>
      </c>
      <c r="L148" s="292">
        <v>-0.032759042232835475</v>
      </c>
      <c r="M148" s="293" t="s">
        <v>631</v>
      </c>
      <c r="N148" s="294">
        <v>-2.5535845779239983</v>
      </c>
      <c r="O148" s="295" t="s">
        <v>306</v>
      </c>
      <c r="P148" s="295" t="s">
        <v>650</v>
      </c>
      <c r="Q148" s="296">
        <v>20031.556</v>
      </c>
      <c r="R148" s="297" t="s">
        <v>633</v>
      </c>
      <c r="S148" s="298" t="s">
        <v>661</v>
      </c>
      <c r="T148" s="298"/>
      <c r="U148" s="299">
        <v>870.47</v>
      </c>
      <c r="V148" s="300">
        <v>36.30222753225269</v>
      </c>
      <c r="W148" s="300">
        <v>2915.235656719304</v>
      </c>
      <c r="X148" s="300">
        <v>16.748800755369235</v>
      </c>
      <c r="Y148" s="301">
        <v>5.133056755285909E-4</v>
      </c>
      <c r="Z148" s="302">
        <v>0.002059766247127367</v>
      </c>
      <c r="AA148">
        <v>-0.33338583715905235</v>
      </c>
      <c r="AB148" s="172">
        <v>51.0</v>
      </c>
      <c r="AC148" s="303">
        <v>30640.092636149675</v>
      </c>
      <c r="AD148" s="304"/>
      <c r="AE148" s="304"/>
      <c r="AF148" s="304"/>
    </row>
    <row r="149">
      <c r="A149" s="285">
        <v>-0.004813221062943937</v>
      </c>
      <c r="B149" s="286" t="s">
        <v>829</v>
      </c>
      <c r="C149" s="287">
        <v>13000.0</v>
      </c>
      <c r="D149" s="288">
        <v>0.0</v>
      </c>
      <c r="E149" s="289">
        <v>4500.999999999999</v>
      </c>
      <c r="F149" s="290">
        <v>-0.0019915486516397228</v>
      </c>
      <c r="G149" s="290">
        <v>-6.720270497786874</v>
      </c>
      <c r="H149" s="290">
        <v>-2.2</v>
      </c>
      <c r="I149" s="290">
        <v>-1.0</v>
      </c>
      <c r="J149" s="291">
        <v>-0.037</v>
      </c>
      <c r="K149" s="290">
        <v>4.3350698988203415E-5</v>
      </c>
      <c r="L149" s="292">
        <v>-0.0019876757499189004</v>
      </c>
      <c r="M149" s="293" t="s">
        <v>636</v>
      </c>
      <c r="N149" s="294">
        <v>-4.547736618841391</v>
      </c>
      <c r="O149" s="295" t="s">
        <v>306</v>
      </c>
      <c r="P149" s="295" t="s">
        <v>637</v>
      </c>
      <c r="Q149" s="296">
        <v>58.512999999999984</v>
      </c>
      <c r="R149" s="297" t="s">
        <v>641</v>
      </c>
      <c r="S149" s="298" t="s">
        <v>668</v>
      </c>
      <c r="T149" s="298"/>
      <c r="U149" s="299">
        <v>175.68</v>
      </c>
      <c r="V149" s="300">
        <v>73.99817850637523</v>
      </c>
      <c r="W149" s="300">
        <v>2594.6693386284364</v>
      </c>
      <c r="X149" s="300">
        <v>20.767722146730023</v>
      </c>
      <c r="Y149" s="301">
        <v>-5.153563062808646E-6</v>
      </c>
      <c r="Z149" s="302">
        <v>0.009036308312652024</v>
      </c>
      <c r="AA149">
        <v>-0.5727492600354949</v>
      </c>
      <c r="AB149" s="172">
        <v>51.0</v>
      </c>
      <c r="AC149" s="303">
        <v>13280.73326603265</v>
      </c>
      <c r="AD149" s="304"/>
      <c r="AE149" s="304"/>
      <c r="AF149" s="304"/>
    </row>
    <row r="150">
      <c r="A150" s="285">
        <v>-0.0043561795140436696</v>
      </c>
      <c r="B150" s="286" t="s">
        <v>830</v>
      </c>
      <c r="C150" s="287">
        <v>12450.0</v>
      </c>
      <c r="D150" s="288">
        <v>0.004032258064516014</v>
      </c>
      <c r="E150" s="289">
        <v>158310.0</v>
      </c>
      <c r="F150" s="290">
        <v>-0.001995569810587436</v>
      </c>
      <c r="G150" s="290">
        <v>-4.500504671459264</v>
      </c>
      <c r="H150" s="290">
        <v>-1.6600000000000001</v>
      </c>
      <c r="I150" s="290">
        <v>-0.8</v>
      </c>
      <c r="J150" s="291">
        <v>-0.0273</v>
      </c>
      <c r="K150" s="290">
        <v>-8.30761021631559E-4</v>
      </c>
      <c r="L150" s="292">
        <v>-0.001991700211805438</v>
      </c>
      <c r="M150" s="293" t="s">
        <v>631</v>
      </c>
      <c r="N150" s="294">
        <v>-3.888876327699175</v>
      </c>
      <c r="O150" s="295" t="s">
        <v>306</v>
      </c>
      <c r="P150" s="295" t="s">
        <v>637</v>
      </c>
      <c r="Q150" s="296">
        <v>1970.9595</v>
      </c>
      <c r="R150" s="297" t="s">
        <v>633</v>
      </c>
      <c r="S150" s="298" t="s">
        <v>648</v>
      </c>
      <c r="T150" s="298"/>
      <c r="U150" s="299">
        <v>619.5</v>
      </c>
      <c r="V150" s="300">
        <v>20.09685230024213</v>
      </c>
      <c r="W150" s="300">
        <v>4419.748482387285</v>
      </c>
      <c r="X150" s="300">
        <v>19.76737496710809</v>
      </c>
      <c r="Y150" s="301">
        <v>-1.5920217017699101E-4</v>
      </c>
      <c r="Z150" s="302">
        <v>0.008475389775953523</v>
      </c>
      <c r="AA150">
        <v>-0.5898174253367874</v>
      </c>
      <c r="AB150" s="172">
        <v>51.0</v>
      </c>
      <c r="AC150" s="303">
        <v>12764.356511477437</v>
      </c>
      <c r="AD150" s="304"/>
      <c r="AE150" s="304"/>
      <c r="AF150" s="304"/>
    </row>
    <row r="151">
      <c r="A151" s="285">
        <v>-0.0036502691381804712</v>
      </c>
      <c r="B151" s="286" t="s">
        <v>831</v>
      </c>
      <c r="C151" s="287">
        <v>13350.0</v>
      </c>
      <c r="D151" s="288">
        <v>0.0</v>
      </c>
      <c r="E151" s="289">
        <v>15010.0</v>
      </c>
      <c r="F151" s="290">
        <v>-0.0020023935196811474</v>
      </c>
      <c r="G151" s="290">
        <v>-4.1319893184648055</v>
      </c>
      <c r="H151" s="290">
        <v>-1.6</v>
      </c>
      <c r="I151" s="290">
        <v>-0.5</v>
      </c>
      <c r="J151" s="291">
        <v>-0.0149</v>
      </c>
      <c r="K151" s="290">
        <v>1.5460216552199042E-5</v>
      </c>
      <c r="L151" s="292">
        <v>-0.0019985024174660137</v>
      </c>
      <c r="M151" s="293" t="s">
        <v>631</v>
      </c>
      <c r="N151" s="294">
        <v>-2.5361522607644127</v>
      </c>
      <c r="O151" s="295" t="s">
        <v>306</v>
      </c>
      <c r="P151" s="295" t="s">
        <v>632</v>
      </c>
      <c r="Q151" s="296">
        <v>200.3835</v>
      </c>
      <c r="R151" s="297" t="s">
        <v>633</v>
      </c>
      <c r="S151" s="298" t="s">
        <v>671</v>
      </c>
      <c r="T151" s="298"/>
      <c r="U151" s="299">
        <v>1082.48</v>
      </c>
      <c r="V151" s="300">
        <v>12.332791367969847</v>
      </c>
      <c r="W151" s="300">
        <v>2688.409640296541</v>
      </c>
      <c r="X151" s="300">
        <v>10.789483831263633</v>
      </c>
      <c r="Y151" s="301">
        <v>-1.3388884733704875E-5</v>
      </c>
      <c r="Z151" s="302">
        <v>0.005057303374594269</v>
      </c>
      <c r="AA151">
        <v>-0.11595205745345871</v>
      </c>
      <c r="AB151" s="172">
        <v>51.0</v>
      </c>
      <c r="AC151" s="303">
        <v>13533.590917969299</v>
      </c>
      <c r="AD151" s="304"/>
      <c r="AE151" s="304"/>
      <c r="AF151" s="304"/>
    </row>
    <row r="152">
      <c r="A152" s="285">
        <v>0.008705476213731616</v>
      </c>
      <c r="B152" s="286" t="s">
        <v>832</v>
      </c>
      <c r="C152" s="287">
        <v>12700.0</v>
      </c>
      <c r="D152" s="288">
        <v>0.0</v>
      </c>
      <c r="E152" s="289">
        <v>411601.0</v>
      </c>
      <c r="F152" s="290">
        <v>0.00837672542058654</v>
      </c>
      <c r="G152" s="290">
        <v>2.4099323684141494</v>
      </c>
      <c r="H152" s="290">
        <v>-0.3</v>
      </c>
      <c r="I152" s="290">
        <v>1.0</v>
      </c>
      <c r="J152" s="291">
        <v>0.1043</v>
      </c>
      <c r="K152" s="290">
        <v>0.006837785315142609</v>
      </c>
      <c r="L152" s="292">
        <v>-0.013316902938932632</v>
      </c>
      <c r="M152" s="293" t="s">
        <v>306</v>
      </c>
      <c r="N152" s="294">
        <v>2.5226091025698008</v>
      </c>
      <c r="O152" s="295" t="s">
        <v>306</v>
      </c>
      <c r="P152" s="295" t="s">
        <v>640</v>
      </c>
      <c r="Q152" s="296">
        <v>5227.3327</v>
      </c>
      <c r="R152" s="297" t="s">
        <v>641</v>
      </c>
      <c r="S152" s="298" t="s">
        <v>724</v>
      </c>
      <c r="T152" s="298"/>
      <c r="U152" s="299">
        <v>859.72</v>
      </c>
      <c r="V152" s="300">
        <v>14.772251430698367</v>
      </c>
      <c r="W152" s="300">
        <v>1627.2018012279375</v>
      </c>
      <c r="X152" s="300">
        <v>17.321263501912235</v>
      </c>
      <c r="Y152" s="301">
        <v>8.768252545431782E-4</v>
      </c>
      <c r="Z152" s="302">
        <v>0.021398295304963906</v>
      </c>
      <c r="AA152">
        <v>-0.22358174391577745</v>
      </c>
      <c r="AB152" s="172">
        <v>51.0</v>
      </c>
      <c r="AC152" s="303">
        <v>12422.959219357708</v>
      </c>
      <c r="AD152" s="304"/>
      <c r="AE152" s="304"/>
      <c r="AF152" s="304"/>
    </row>
    <row r="153">
      <c r="A153" s="285">
        <v>-0.0051942154106384576</v>
      </c>
      <c r="B153" s="286" t="s">
        <v>833</v>
      </c>
      <c r="C153" s="287">
        <v>10650.0</v>
      </c>
      <c r="D153" s="288">
        <v>0.0</v>
      </c>
      <c r="E153" s="289">
        <v>239110.0</v>
      </c>
      <c r="F153" s="290">
        <v>-0.0019977560099127233</v>
      </c>
      <c r="G153" s="290">
        <v>-6.706096341307315</v>
      </c>
      <c r="H153" s="290">
        <v>-2.2</v>
      </c>
      <c r="I153" s="290">
        <v>-1.0</v>
      </c>
      <c r="J153" s="291">
        <v>-0.0138</v>
      </c>
      <c r="K153" s="290">
        <v>-7.121649961937137E-4</v>
      </c>
      <c r="L153" s="292">
        <v>-0.0019938344382345262</v>
      </c>
      <c r="M153" s="293" t="s">
        <v>654</v>
      </c>
      <c r="N153" s="294">
        <v>-3.6098798958909404</v>
      </c>
      <c r="O153" s="295" t="s">
        <v>306</v>
      </c>
      <c r="P153" s="295" t="s">
        <v>637</v>
      </c>
      <c r="Q153" s="296">
        <v>2546.5215</v>
      </c>
      <c r="R153" s="297" t="s">
        <v>633</v>
      </c>
      <c r="S153" s="298" t="s">
        <v>675</v>
      </c>
      <c r="T153" s="298"/>
      <c r="U153" s="299">
        <v>186.61</v>
      </c>
      <c r="V153" s="300">
        <v>57.070896522158506</v>
      </c>
      <c r="W153" s="300">
        <v>2535.477406310261</v>
      </c>
      <c r="X153" s="300">
        <v>20.629181401078693</v>
      </c>
      <c r="Y153" s="301">
        <v>-2.4439823256494126E-4</v>
      </c>
      <c r="Z153" s="302">
        <v>0.007197427443735522</v>
      </c>
      <c r="AA153">
        <v>-0.593229389894995</v>
      </c>
      <c r="AB153" s="172">
        <v>51.0</v>
      </c>
      <c r="AC153" s="303">
        <v>10800.833490045741</v>
      </c>
      <c r="AD153" s="304"/>
      <c r="AE153" s="304"/>
      <c r="AF153" s="304"/>
    </row>
    <row r="154">
      <c r="A154" s="285">
        <v>0.0074726088750893755</v>
      </c>
      <c r="B154" s="286" t="s">
        <v>834</v>
      </c>
      <c r="C154" s="287">
        <v>23000.0</v>
      </c>
      <c r="D154" s="288">
        <v>0.0</v>
      </c>
      <c r="E154" s="289">
        <v>240701.00000000003</v>
      </c>
      <c r="F154" s="290">
        <v>0.007396583371238847</v>
      </c>
      <c r="G154" s="290">
        <v>1.9492185093666679</v>
      </c>
      <c r="H154" s="290">
        <v>-0.37407407408</v>
      </c>
      <c r="I154" s="290">
        <v>0.6296296296</v>
      </c>
      <c r="J154" s="291">
        <v>0.1058</v>
      </c>
      <c r="K154" s="290">
        <v>0.006046283789712259</v>
      </c>
      <c r="L154" s="292">
        <v>-0.010746606758243796</v>
      </c>
      <c r="M154" s="293" t="s">
        <v>306</v>
      </c>
      <c r="N154" s="294">
        <v>2.1084905041391395</v>
      </c>
      <c r="O154" s="295" t="s">
        <v>306</v>
      </c>
      <c r="P154" s="295" t="s">
        <v>650</v>
      </c>
      <c r="Q154" s="296">
        <v>5536.1230000000005</v>
      </c>
      <c r="R154" s="297" t="s">
        <v>644</v>
      </c>
      <c r="S154" s="298" t="s">
        <v>642</v>
      </c>
      <c r="T154" s="298"/>
      <c r="U154" s="299">
        <v>953.51</v>
      </c>
      <c r="V154" s="300">
        <v>24.121404075468533</v>
      </c>
      <c r="W154" s="300">
        <v>2393.932165164847</v>
      </c>
      <c r="X154" s="300">
        <v>15.498907027838142</v>
      </c>
      <c r="Y154" s="301">
        <v>7.983050216749606E-4</v>
      </c>
      <c r="Z154" s="302">
        <v>0.015883271449924376</v>
      </c>
      <c r="AA154">
        <v>-0.3461914849775084</v>
      </c>
      <c r="AB154" s="172">
        <v>51.0</v>
      </c>
      <c r="AC154" s="303">
        <v>23075.32774710346</v>
      </c>
      <c r="AD154" s="304"/>
      <c r="AE154" s="304"/>
      <c r="AF154" s="304"/>
    </row>
    <row r="155">
      <c r="A155" s="285">
        <v>-0.004642194655830685</v>
      </c>
      <c r="B155" s="286" t="s">
        <v>835</v>
      </c>
      <c r="C155" s="287">
        <v>6500.0</v>
      </c>
      <c r="D155" s="288">
        <v>0.015625</v>
      </c>
      <c r="E155" s="289">
        <v>17910.0</v>
      </c>
      <c r="F155" s="290">
        <v>-0.002012210882755127</v>
      </c>
      <c r="G155" s="290">
        <v>-3.278830589814835</v>
      </c>
      <c r="H155" s="290">
        <v>-4.299999999960001</v>
      </c>
      <c r="I155" s="290">
        <v>-0.3333333333</v>
      </c>
      <c r="J155" s="291">
        <v>-0.0448</v>
      </c>
      <c r="K155" s="290">
        <v>-6.893965458289129E-4</v>
      </c>
      <c r="L155" s="292">
        <v>-0.0020083270070926124</v>
      </c>
      <c r="M155" s="293" t="s">
        <v>631</v>
      </c>
      <c r="N155" s="294">
        <v>-2.82182411759557</v>
      </c>
      <c r="O155" s="295" t="s">
        <v>306</v>
      </c>
      <c r="P155" s="295" t="s">
        <v>632</v>
      </c>
      <c r="Q155" s="296">
        <v>116.415</v>
      </c>
      <c r="R155" s="297" t="s">
        <v>633</v>
      </c>
      <c r="S155" s="298" t="s">
        <v>634</v>
      </c>
      <c r="T155" s="298"/>
      <c r="U155" s="299">
        <v>698.17</v>
      </c>
      <c r="V155" s="300">
        <v>9.310053425383503</v>
      </c>
      <c r="W155" s="300">
        <v>4139.374661005126</v>
      </c>
      <c r="X155" s="300">
        <v>14.081652432730401</v>
      </c>
      <c r="Y155" s="301">
        <v>-9.992862352995932E-6</v>
      </c>
      <c r="Z155" s="302">
        <v>0.0056562399446227285</v>
      </c>
      <c r="AA155">
        <v>-0.5406698286361256</v>
      </c>
      <c r="AB155" s="172">
        <v>51.0</v>
      </c>
      <c r="AC155" s="303">
        <v>6541.101524042739</v>
      </c>
      <c r="AD155" s="304"/>
      <c r="AE155" s="304"/>
      <c r="AF155" s="304"/>
    </row>
    <row r="156">
      <c r="A156" s="285">
        <v>-7.741398493205383E-5</v>
      </c>
      <c r="B156" s="286" t="s">
        <v>836</v>
      </c>
      <c r="C156" s="287">
        <v>11050.0</v>
      </c>
      <c r="D156" s="288">
        <v>0.0</v>
      </c>
      <c r="E156" s="289">
        <v>610310.0</v>
      </c>
      <c r="F156" s="290">
        <v>1.549375412989191E-4</v>
      </c>
      <c r="G156" s="290">
        <v>-0.6230765379075067</v>
      </c>
      <c r="H156" s="290">
        <v>-0.8571428571399999</v>
      </c>
      <c r="I156" s="290">
        <v>0.7142857143</v>
      </c>
      <c r="J156" s="291">
        <v>-0.0045</v>
      </c>
      <c r="K156" s="290">
        <v>6.232430525028666E-4</v>
      </c>
      <c r="L156" s="292">
        <v>1.588278987930244E-4</v>
      </c>
      <c r="M156" s="293" t="s">
        <v>306</v>
      </c>
      <c r="N156" s="294">
        <v>0.8168682351201364</v>
      </c>
      <c r="O156" s="295" t="s">
        <v>306</v>
      </c>
      <c r="P156" s="295" t="s">
        <v>650</v>
      </c>
      <c r="Q156" s="296">
        <v>6743.9255</v>
      </c>
      <c r="R156" s="297" t="s">
        <v>633</v>
      </c>
      <c r="S156" s="298" t="s">
        <v>664</v>
      </c>
      <c r="T156" s="298"/>
      <c r="U156" s="299">
        <v>1063.89</v>
      </c>
      <c r="V156" s="300">
        <v>10.386412129073493</v>
      </c>
      <c r="W156" s="300">
        <v>1378.3187956356803</v>
      </c>
      <c r="X156" s="300">
        <v>13.028471494035479</v>
      </c>
      <c r="Y156" s="301">
        <v>-4.429868683583071E-6</v>
      </c>
      <c r="Z156" s="302">
        <v>1.1369297352251015E-4</v>
      </c>
      <c r="AA156">
        <v>0.13232317323565934</v>
      </c>
      <c r="AB156" s="172">
        <v>51.0</v>
      </c>
      <c r="AC156" s="303">
        <v>11155.048505179051</v>
      </c>
      <c r="AD156" s="304"/>
      <c r="AE156" s="304"/>
      <c r="AF156" s="304"/>
    </row>
    <row r="157">
      <c r="A157" s="285">
        <v>-0.004034416127316956</v>
      </c>
      <c r="B157" s="286" t="s">
        <v>837</v>
      </c>
      <c r="C157" s="287">
        <v>3800.0</v>
      </c>
      <c r="D157" s="288">
        <v>0.0</v>
      </c>
      <c r="E157" s="289">
        <v>44400.99999999999</v>
      </c>
      <c r="F157" s="290">
        <v>-0.0020072903928682402</v>
      </c>
      <c r="G157" s="290">
        <v>-4.716510038174836</v>
      </c>
      <c r="H157" s="290">
        <v>-1.7</v>
      </c>
      <c r="I157" s="290">
        <v>-1.0</v>
      </c>
      <c r="J157" s="291">
        <v>0.0263</v>
      </c>
      <c r="K157" s="290">
        <v>2.0951622953496843E-4</v>
      </c>
      <c r="L157" s="292">
        <v>-0.0020034313112154466</v>
      </c>
      <c r="M157" s="293" t="s">
        <v>636</v>
      </c>
      <c r="N157" s="294">
        <v>-3.6314322955882936</v>
      </c>
      <c r="O157" s="295" t="s">
        <v>306</v>
      </c>
      <c r="P157" s="295" t="s">
        <v>632</v>
      </c>
      <c r="Q157" s="296">
        <v>168.72379999999998</v>
      </c>
      <c r="R157" s="297" t="s">
        <v>644</v>
      </c>
      <c r="S157" s="298" t="s">
        <v>645</v>
      </c>
      <c r="T157" s="298"/>
      <c r="U157" s="299">
        <v>-85.13</v>
      </c>
      <c r="V157" s="300" t="s">
        <v>306</v>
      </c>
      <c r="W157" s="300">
        <v>3169.964778636018</v>
      </c>
      <c r="X157" s="300">
        <v>17.35913669889833</v>
      </c>
      <c r="Y157" s="301">
        <v>-1.2420281157193064E-5</v>
      </c>
      <c r="Z157" s="302">
        <v>0.007700882904678129</v>
      </c>
      <c r="AA157">
        <v>-0.5941337895475949</v>
      </c>
      <c r="AB157" s="172">
        <v>51.0</v>
      </c>
      <c r="AC157" s="303">
        <v>3884.4613431949037</v>
      </c>
      <c r="AD157" s="304"/>
      <c r="AE157" s="304"/>
      <c r="AF157" s="304"/>
    </row>
    <row r="158">
      <c r="A158" s="285">
        <v>-0.0050016679985855</v>
      </c>
      <c r="B158" s="286" t="s">
        <v>838</v>
      </c>
      <c r="C158" s="287">
        <v>31650.0</v>
      </c>
      <c r="D158" s="288">
        <v>-0.004716981132075526</v>
      </c>
      <c r="E158" s="289">
        <v>92110.0</v>
      </c>
      <c r="F158" s="290">
        <v>-0.002007313142750667</v>
      </c>
      <c r="G158" s="290">
        <v>-6.737295137595928</v>
      </c>
      <c r="H158" s="290">
        <v>-2.2</v>
      </c>
      <c r="I158" s="290">
        <v>-1.0</v>
      </c>
      <c r="J158" s="291">
        <v>-0.0078</v>
      </c>
      <c r="K158" s="290">
        <v>-2.8868570822060695E-4</v>
      </c>
      <c r="L158" s="292">
        <v>-0.0020034126575358938</v>
      </c>
      <c r="M158" s="293" t="s">
        <v>654</v>
      </c>
      <c r="N158" s="294">
        <v>-6.764232188136632</v>
      </c>
      <c r="O158" s="295" t="s">
        <v>306</v>
      </c>
      <c r="P158" s="295" t="s">
        <v>637</v>
      </c>
      <c r="Q158" s="296">
        <v>2915.2815</v>
      </c>
      <c r="R158" s="297" t="s">
        <v>633</v>
      </c>
      <c r="S158" s="298" t="s">
        <v>675</v>
      </c>
      <c r="T158" s="298"/>
      <c r="U158" s="299">
        <v>217.09</v>
      </c>
      <c r="V158" s="300">
        <v>145.7920678059791</v>
      </c>
      <c r="W158" s="300">
        <v>2535.477406310261</v>
      </c>
      <c r="X158" s="300">
        <v>20.629181401078693</v>
      </c>
      <c r="Y158" s="301">
        <v>-2.6800505275821466E-4</v>
      </c>
      <c r="Z158" s="302">
        <v>0.00733787257460961</v>
      </c>
      <c r="AA158">
        <v>-0.21239292074927008</v>
      </c>
      <c r="AB158" s="172">
        <v>51.0</v>
      </c>
      <c r="AC158" s="303">
        <v>31787.172373118723</v>
      </c>
      <c r="AD158" s="304"/>
      <c r="AE158" s="304"/>
      <c r="AF158" s="304"/>
    </row>
    <row r="159">
      <c r="A159" s="285">
        <v>0.003447165597533136</v>
      </c>
      <c r="B159" s="286" t="s">
        <v>839</v>
      </c>
      <c r="C159" s="287">
        <v>14950.0</v>
      </c>
      <c r="D159" s="288">
        <v>0.0</v>
      </c>
      <c r="E159" s="289">
        <v>2606810.0</v>
      </c>
      <c r="F159" s="290">
        <v>0.003491777560342894</v>
      </c>
      <c r="G159" s="290">
        <v>1.374098918575672</v>
      </c>
      <c r="H159" s="290">
        <v>-0.3695652174</v>
      </c>
      <c r="I159" s="290">
        <v>0.652173913</v>
      </c>
      <c r="J159" s="291">
        <v>0.0571</v>
      </c>
      <c r="K159" s="290">
        <v>0.0027225993273438656</v>
      </c>
      <c r="L159" s="292">
        <v>-0.02528055603506286</v>
      </c>
      <c r="M159" s="293" t="s">
        <v>306</v>
      </c>
      <c r="N159" s="294">
        <v>3.653463620648976</v>
      </c>
      <c r="O159" s="295" t="s">
        <v>306</v>
      </c>
      <c r="P159" s="295" t="s">
        <v>640</v>
      </c>
      <c r="Q159" s="296">
        <v>38971.8095</v>
      </c>
      <c r="R159" s="297" t="s">
        <v>633</v>
      </c>
      <c r="S159" s="298" t="s">
        <v>706</v>
      </c>
      <c r="T159" s="298"/>
      <c r="U159" s="299">
        <v>327.21</v>
      </c>
      <c r="V159" s="300">
        <v>45.68931267381804</v>
      </c>
      <c r="W159" s="300">
        <v>2535.1042564979725</v>
      </c>
      <c r="X159" s="300">
        <v>12.313243421813059</v>
      </c>
      <c r="Y159" s="301">
        <v>0.002589242343342916</v>
      </c>
      <c r="Z159" s="302">
        <v>0.013128988645608583</v>
      </c>
      <c r="AA159">
        <v>-0.42592345283542155</v>
      </c>
      <c r="AB159" s="172">
        <v>51.0</v>
      </c>
      <c r="AC159" s="303">
        <v>14017.184528339314</v>
      </c>
      <c r="AD159" s="304"/>
      <c r="AE159" s="304"/>
      <c r="AF159" s="304"/>
    </row>
    <row r="160">
      <c r="A160" s="285">
        <v>0.017683597646130606</v>
      </c>
      <c r="B160" s="286" t="s">
        <v>840</v>
      </c>
      <c r="C160" s="287" t="e">
        <v>#N/A</v>
      </c>
      <c r="D160" s="288">
        <v>0.069672131147541</v>
      </c>
      <c r="E160" s="289" t="e">
        <v>#N/A</v>
      </c>
      <c r="F160" s="290" t="e">
        <v>#N/A</v>
      </c>
      <c r="G160" s="290" t="e">
        <v>#N/A</v>
      </c>
      <c r="H160" s="290" t="e">
        <v>#N/A</v>
      </c>
      <c r="I160" s="290" t="e">
        <v>#N/A</v>
      </c>
      <c r="J160" s="291" t="e">
        <v>#N/A</v>
      </c>
      <c r="K160" s="290" t="e">
        <v>#N/A</v>
      </c>
      <c r="L160" s="292">
        <v>0.009325896330878203</v>
      </c>
      <c r="M160" s="293" t="e">
        <v>#N/A</v>
      </c>
      <c r="N160" s="294">
        <v>7.462850582340635</v>
      </c>
      <c r="O160" s="295" t="s">
        <v>306</v>
      </c>
      <c r="P160" s="295" t="s">
        <v>640</v>
      </c>
      <c r="Q160" s="296" t="e">
        <v>#N/A</v>
      </c>
      <c r="R160" s="297" t="s">
        <v>633</v>
      </c>
      <c r="S160" s="298" t="s">
        <v>675</v>
      </c>
      <c r="T160" s="298"/>
      <c r="U160" s="299">
        <v>38.31</v>
      </c>
      <c r="V160" s="300">
        <v>340.64212999216915</v>
      </c>
      <c r="W160" s="300">
        <v>2535.477406310261</v>
      </c>
      <c r="X160" s="300">
        <v>20.629181401078693</v>
      </c>
      <c r="Y160" s="301">
        <v>0.1266661578998904</v>
      </c>
      <c r="Z160" s="302">
        <v>0.09741942004443035</v>
      </c>
      <c r="AA160">
        <v>-0.43052381766810965</v>
      </c>
      <c r="AB160" s="172">
        <v>51.0</v>
      </c>
      <c r="AC160" s="303">
        <v>12605.493860550274</v>
      </c>
      <c r="AD160" s="304"/>
      <c r="AE160" s="304"/>
      <c r="AF160" s="304"/>
    </row>
    <row r="161">
      <c r="A161" s="285">
        <v>-0.005201884499530423</v>
      </c>
      <c r="B161" s="286" t="s">
        <v>841</v>
      </c>
      <c r="C161" s="287">
        <v>31800.0</v>
      </c>
      <c r="D161" s="288">
        <v>0.0</v>
      </c>
      <c r="E161" s="289">
        <v>184110.0</v>
      </c>
      <c r="F161" s="290">
        <v>-0.0019842636130776264</v>
      </c>
      <c r="G161" s="290">
        <v>-6.726739399134022</v>
      </c>
      <c r="H161" s="290">
        <v>-2.2</v>
      </c>
      <c r="I161" s="290">
        <v>-1.0</v>
      </c>
      <c r="J161" s="291">
        <v>-0.0493</v>
      </c>
      <c r="K161" s="290">
        <v>-7.470205133408048E-4</v>
      </c>
      <c r="L161" s="292">
        <v>-0.0019803636944101285</v>
      </c>
      <c r="M161" s="293" t="s">
        <v>654</v>
      </c>
      <c r="N161" s="294">
        <v>-3.779030898775079</v>
      </c>
      <c r="O161" s="295" t="s">
        <v>306</v>
      </c>
      <c r="P161" s="295" t="s">
        <v>637</v>
      </c>
      <c r="Q161" s="296">
        <v>5854.698</v>
      </c>
      <c r="R161" s="297" t="s">
        <v>633</v>
      </c>
      <c r="S161" s="298" t="s">
        <v>659</v>
      </c>
      <c r="T161" s="298"/>
      <c r="U161" s="299">
        <v>4607.35</v>
      </c>
      <c r="V161" s="300">
        <v>6.902015258228699</v>
      </c>
      <c r="W161" s="300">
        <v>3187.628303684656</v>
      </c>
      <c r="X161" s="300">
        <v>9.918970818477597</v>
      </c>
      <c r="Y161" s="301">
        <v>-5.629661981162884E-4</v>
      </c>
      <c r="Z161" s="302">
        <v>0.007497428604763736</v>
      </c>
      <c r="AA161">
        <v>0.09326766554669619</v>
      </c>
      <c r="AB161" s="172">
        <v>51.0</v>
      </c>
      <c r="AC161" s="303">
        <v>32612.541644483917</v>
      </c>
      <c r="AD161" s="304"/>
      <c r="AE161" s="304"/>
      <c r="AF161" s="304"/>
    </row>
    <row r="162">
      <c r="A162" s="285">
        <v>-0.004763804954778488</v>
      </c>
      <c r="B162" s="286" t="s">
        <v>842</v>
      </c>
      <c r="C162" s="287">
        <v>86900.0</v>
      </c>
      <c r="D162" s="288">
        <v>0.0</v>
      </c>
      <c r="E162" s="289">
        <v>1376010.0</v>
      </c>
      <c r="F162" s="290">
        <v>-0.0019528111475309176</v>
      </c>
      <c r="G162" s="290">
        <v>-6.724585892324831</v>
      </c>
      <c r="H162" s="290">
        <v>-2.2</v>
      </c>
      <c r="I162" s="290">
        <v>-1.0</v>
      </c>
      <c r="J162" s="291">
        <v>-0.0714</v>
      </c>
      <c r="K162" s="290">
        <v>5.669469811095656E-5</v>
      </c>
      <c r="L162" s="292">
        <v>-0.008719931456596101</v>
      </c>
      <c r="M162" s="293" t="s">
        <v>636</v>
      </c>
      <c r="N162" s="294">
        <v>-5.605157145313374</v>
      </c>
      <c r="O162" s="295" t="s">
        <v>306</v>
      </c>
      <c r="P162" s="295" t="s">
        <v>637</v>
      </c>
      <c r="Q162" s="296">
        <v>119575.269</v>
      </c>
      <c r="R162" s="297" t="s">
        <v>633</v>
      </c>
      <c r="S162" s="298" t="s">
        <v>648</v>
      </c>
      <c r="T162" s="298" t="s">
        <v>843</v>
      </c>
      <c r="U162" s="299">
        <v>4512.66</v>
      </c>
      <c r="V162" s="300">
        <v>19.256934934163</v>
      </c>
      <c r="W162" s="300">
        <v>4419.748482387285</v>
      </c>
      <c r="X162" s="300">
        <v>19.76737496710809</v>
      </c>
      <c r="Y162" s="301">
        <v>-0.01042151518981068</v>
      </c>
      <c r="Z162" s="302">
        <v>0.01092477373218843</v>
      </c>
      <c r="AA162">
        <v>-0.07158208693444723</v>
      </c>
      <c r="AB162" s="172">
        <v>51.0</v>
      </c>
      <c r="AC162" s="303">
        <v>89822.49278490878</v>
      </c>
      <c r="AD162" s="304"/>
      <c r="AE162" s="304"/>
      <c r="AF162" s="304"/>
    </row>
    <row r="163">
      <c r="A163" s="285">
        <v>-3.443676894840747E-5</v>
      </c>
      <c r="B163" s="286" t="s">
        <v>844</v>
      </c>
      <c r="C163" s="287">
        <v>25200.0</v>
      </c>
      <c r="D163" s="288">
        <v>0.0</v>
      </c>
      <c r="E163" s="289">
        <v>356510.0</v>
      </c>
      <c r="F163" s="290">
        <v>2.1201265330103716E-4</v>
      </c>
      <c r="G163" s="290">
        <v>0.19841894531010767</v>
      </c>
      <c r="H163" s="290">
        <v>-0.72</v>
      </c>
      <c r="I163" s="290">
        <v>1.4</v>
      </c>
      <c r="J163" s="291">
        <v>-0.0199</v>
      </c>
      <c r="K163" s="290">
        <v>-1.3357237339175143E-5</v>
      </c>
      <c r="L163" s="292">
        <v>2.1587487099883064E-4</v>
      </c>
      <c r="M163" s="293" t="s">
        <v>631</v>
      </c>
      <c r="N163" s="294">
        <v>3.1571252837580883</v>
      </c>
      <c r="O163" s="295" t="s">
        <v>306</v>
      </c>
      <c r="P163" s="295" t="s">
        <v>632</v>
      </c>
      <c r="Q163" s="296">
        <v>8984.052</v>
      </c>
      <c r="R163" s="297" t="s">
        <v>633</v>
      </c>
      <c r="S163" s="298" t="s">
        <v>645</v>
      </c>
      <c r="T163" s="298"/>
      <c r="U163" s="299">
        <v>129.36</v>
      </c>
      <c r="V163" s="300">
        <v>194.8051948051948</v>
      </c>
      <c r="W163" s="300">
        <v>3169.964778636018</v>
      </c>
      <c r="X163" s="300">
        <v>17.35913669889833</v>
      </c>
      <c r="Y163" s="301">
        <v>-5.81112731086102E-6</v>
      </c>
      <c r="Z163" s="302">
        <v>6.614446431386574E-4</v>
      </c>
      <c r="AA163">
        <v>-0.03240062612859018</v>
      </c>
      <c r="AB163" s="172">
        <v>51.0</v>
      </c>
      <c r="AC163" s="303">
        <v>25281.318952045636</v>
      </c>
      <c r="AD163" s="304"/>
      <c r="AE163" s="304"/>
      <c r="AF163" s="304"/>
    </row>
    <row r="164">
      <c r="A164" s="285">
        <v>-0.001493824178246517</v>
      </c>
      <c r="B164" s="286" t="s">
        <v>845</v>
      </c>
      <c r="C164" s="287">
        <v>2610.0</v>
      </c>
      <c r="D164" s="288">
        <v>0.0038461538461538325</v>
      </c>
      <c r="E164" s="289">
        <v>172710.0</v>
      </c>
      <c r="F164" s="290">
        <v>-0.0020299873458844877</v>
      </c>
      <c r="G164" s="290">
        <v>-0.188050644000613</v>
      </c>
      <c r="H164" s="290">
        <v>-0.44</v>
      </c>
      <c r="I164" s="290">
        <v>0.3</v>
      </c>
      <c r="J164" s="291">
        <v>0.0524</v>
      </c>
      <c r="K164" s="290">
        <v>3.521813876026299E-5</v>
      </c>
      <c r="L164" s="292">
        <v>-0.002026026608370364</v>
      </c>
      <c r="M164" s="293" t="s">
        <v>631</v>
      </c>
      <c r="N164" s="294">
        <v>-1.2053902551350464</v>
      </c>
      <c r="O164" s="295" t="s">
        <v>306</v>
      </c>
      <c r="P164" s="295" t="s">
        <v>650</v>
      </c>
      <c r="Q164" s="296">
        <v>450.7731</v>
      </c>
      <c r="R164" s="297" t="s">
        <v>633</v>
      </c>
      <c r="S164" s="298" t="s">
        <v>671</v>
      </c>
      <c r="T164" s="298"/>
      <c r="U164" s="299">
        <v>-3994.0</v>
      </c>
      <c r="V164" s="300" t="s">
        <v>306</v>
      </c>
      <c r="W164" s="300">
        <v>2688.409640296541</v>
      </c>
      <c r="X164" s="300">
        <v>10.789483831263633</v>
      </c>
      <c r="Y164" s="301">
        <v>-1.230990474654859E-5</v>
      </c>
      <c r="Z164" s="302">
        <v>0.0020611087890394114</v>
      </c>
      <c r="AA164">
        <v>-0.588774568641238</v>
      </c>
      <c r="AB164" s="172">
        <v>51.0</v>
      </c>
      <c r="AC164" s="303">
        <v>2653.447781215336</v>
      </c>
      <c r="AD164" s="304"/>
      <c r="AE164" s="304"/>
      <c r="AF164" s="304"/>
    </row>
    <row r="165">
      <c r="A165" s="285">
        <v>-0.004909372684433618</v>
      </c>
      <c r="B165" s="286" t="s">
        <v>846</v>
      </c>
      <c r="C165" s="287">
        <v>27700.0</v>
      </c>
      <c r="D165" s="288">
        <v>0.0072727272727273196</v>
      </c>
      <c r="E165" s="289">
        <v>355910.0</v>
      </c>
      <c r="F165" s="290">
        <v>-0.0019939183582880883</v>
      </c>
      <c r="G165" s="290">
        <v>-4.464555394272126</v>
      </c>
      <c r="H165" s="290">
        <v>-1.65294117648</v>
      </c>
      <c r="I165" s="290">
        <v>-0.7647058824</v>
      </c>
      <c r="J165" s="291">
        <v>-0.0036</v>
      </c>
      <c r="K165" s="290">
        <v>-0.0020048343592194173</v>
      </c>
      <c r="L165" s="292">
        <v>-0.006949755006520088</v>
      </c>
      <c r="M165" s="293" t="s">
        <v>631</v>
      </c>
      <c r="N165" s="294">
        <v>-1.9523295836808496</v>
      </c>
      <c r="O165" s="295" t="s">
        <v>306</v>
      </c>
      <c r="P165" s="295" t="s">
        <v>632</v>
      </c>
      <c r="Q165" s="296">
        <v>9858.707</v>
      </c>
      <c r="R165" s="297" t="s">
        <v>633</v>
      </c>
      <c r="S165" s="298" t="s">
        <v>642</v>
      </c>
      <c r="T165" s="298"/>
      <c r="U165" s="299">
        <v>1289.45</v>
      </c>
      <c r="V165" s="300">
        <v>21.482027220908137</v>
      </c>
      <c r="W165" s="300">
        <v>2393.932165164847</v>
      </c>
      <c r="X165" s="300">
        <v>15.498907027838142</v>
      </c>
      <c r="Y165" s="301">
        <v>-9.10308311803097E-4</v>
      </c>
      <c r="Z165" s="302">
        <v>0.005204546447194951</v>
      </c>
      <c r="AA165">
        <v>-0.17355965749334468</v>
      </c>
      <c r="AB165" s="172">
        <v>51.0</v>
      </c>
      <c r="AC165" s="303">
        <v>27922.03994068535</v>
      </c>
      <c r="AD165" s="304"/>
      <c r="AE165" s="304"/>
      <c r="AF165" s="304"/>
    </row>
    <row r="166">
      <c r="A166" s="285">
        <v>0.006896395119798813</v>
      </c>
      <c r="B166" s="286" t="s">
        <v>847</v>
      </c>
      <c r="C166" s="287">
        <v>13150.0</v>
      </c>
      <c r="D166" s="288">
        <v>0.0</v>
      </c>
      <c r="E166" s="289">
        <v>28610.0</v>
      </c>
      <c r="F166" s="290">
        <v>0.006880555544110044</v>
      </c>
      <c r="G166" s="290">
        <v>2.718907146822915</v>
      </c>
      <c r="H166" s="290">
        <v>2.2578947367</v>
      </c>
      <c r="I166" s="290">
        <v>1.842105263</v>
      </c>
      <c r="J166" s="291">
        <v>-0.0353</v>
      </c>
      <c r="K166" s="290">
        <v>0.0013485160299828807</v>
      </c>
      <c r="L166" s="292">
        <v>0.006884314226678735</v>
      </c>
      <c r="M166" s="293" t="s">
        <v>306</v>
      </c>
      <c r="N166" s="294">
        <v>6.347158954803969</v>
      </c>
      <c r="O166" s="295" t="s">
        <v>306</v>
      </c>
      <c r="P166" s="295" t="s">
        <v>640</v>
      </c>
      <c r="Q166" s="296">
        <v>376.2215</v>
      </c>
      <c r="R166" s="297" t="s">
        <v>633</v>
      </c>
      <c r="S166" s="298" t="s">
        <v>651</v>
      </c>
      <c r="T166" s="298"/>
      <c r="U166" s="299"/>
      <c r="V166" s="300">
        <v>0.0</v>
      </c>
      <c r="W166" s="300">
        <v>1747.6389274377245</v>
      </c>
      <c r="X166" s="300">
        <v>8.327206461722362</v>
      </c>
      <c r="Y166" s="301">
        <v>4.8124834073484015E-5</v>
      </c>
      <c r="Z166" s="302">
        <v>0.042964581511188954</v>
      </c>
      <c r="AA166">
        <v>-0.22237101982180263</v>
      </c>
      <c r="AB166" s="172">
        <v>51.0</v>
      </c>
      <c r="AC166" s="303">
        <v>8342.376843819702</v>
      </c>
      <c r="AD166" s="304"/>
      <c r="AE166" s="304"/>
      <c r="AF166" s="304"/>
    </row>
    <row r="167">
      <c r="A167" s="285">
        <v>-0.003901368227262576</v>
      </c>
      <c r="B167" s="286" t="s">
        <v>848</v>
      </c>
      <c r="C167" s="287">
        <v>16840.0</v>
      </c>
      <c r="D167" s="288">
        <v>0.0</v>
      </c>
      <c r="E167" s="289">
        <v>0.0</v>
      </c>
      <c r="F167" s="290">
        <v>-0.002019797466409846</v>
      </c>
      <c r="G167" s="290">
        <v>-4.710460597186911</v>
      </c>
      <c r="H167" s="290">
        <v>-2.06</v>
      </c>
      <c r="I167" s="290">
        <v>-0.1</v>
      </c>
      <c r="J167" s="291">
        <v>0.0</v>
      </c>
      <c r="K167" s="290">
        <v>-2.751004965773336E-4</v>
      </c>
      <c r="L167" s="292">
        <v>-0.002015882506553246</v>
      </c>
      <c r="M167" s="293" t="s">
        <v>631</v>
      </c>
      <c r="N167" s="294">
        <v>-1.9639621961541862</v>
      </c>
      <c r="O167" s="295" t="s">
        <v>306</v>
      </c>
      <c r="P167" s="295" t="s">
        <v>658</v>
      </c>
      <c r="Q167" s="296">
        <v>0.0</v>
      </c>
      <c r="R167" s="297" t="s">
        <v>633</v>
      </c>
      <c r="S167" s="298" t="s">
        <v>651</v>
      </c>
      <c r="T167" s="298"/>
      <c r="U167" s="299"/>
      <c r="V167" s="300">
        <v>0.0</v>
      </c>
      <c r="W167" s="300">
        <v>1747.6389274377245</v>
      </c>
      <c r="X167" s="300">
        <v>8.327206461722362</v>
      </c>
      <c r="Y167" s="301">
        <v>-3.868318087168529E-14</v>
      </c>
      <c r="Z167" s="302">
        <v>0.004401352927070873</v>
      </c>
      <c r="AA167">
        <v>-0.4836491702786889</v>
      </c>
      <c r="AB167" s="172">
        <v>51.0</v>
      </c>
      <c r="AC167" s="303">
        <v>11218.318575260175</v>
      </c>
      <c r="AD167" s="304"/>
      <c r="AE167" s="304"/>
      <c r="AF167" s="304"/>
    </row>
    <row r="168">
      <c r="A168" s="285">
        <v>-0.003909657344983567</v>
      </c>
      <c r="B168" s="286" t="s">
        <v>849</v>
      </c>
      <c r="C168" s="287">
        <v>19600.0</v>
      </c>
      <c r="D168" s="288">
        <v>0.0</v>
      </c>
      <c r="E168" s="289">
        <v>0.0</v>
      </c>
      <c r="F168" s="290">
        <v>-0.0020197974654098463</v>
      </c>
      <c r="G168" s="290">
        <v>-4.706557447803199</v>
      </c>
      <c r="H168" s="290">
        <v>-2.06</v>
      </c>
      <c r="I168" s="290">
        <v>-0.1</v>
      </c>
      <c r="J168" s="291">
        <v>0.0</v>
      </c>
      <c r="K168" s="290">
        <v>-2.937708024847231E-4</v>
      </c>
      <c r="L168" s="292">
        <v>-0.0020158825065532465</v>
      </c>
      <c r="M168" s="293" t="s">
        <v>631</v>
      </c>
      <c r="N168" s="294">
        <v>-1.9462063103267222</v>
      </c>
      <c r="O168" s="295" t="s">
        <v>306</v>
      </c>
      <c r="P168" s="295" t="s">
        <v>658</v>
      </c>
      <c r="Q168" s="296">
        <v>0.0</v>
      </c>
      <c r="R168" s="297" t="s">
        <v>633</v>
      </c>
      <c r="S168" s="298" t="s">
        <v>651</v>
      </c>
      <c r="T168" s="298"/>
      <c r="U168" s="299"/>
      <c r="V168" s="300">
        <v>0.0</v>
      </c>
      <c r="W168" s="300">
        <v>1747.6389274377245</v>
      </c>
      <c r="X168" s="300">
        <v>8.327206461722362</v>
      </c>
      <c r="Y168" s="301">
        <v>-3.884920882938047E-14</v>
      </c>
      <c r="Z168" s="302">
        <v>0.004403434611652162</v>
      </c>
      <c r="AA168">
        <v>-0.4740837367459523</v>
      </c>
      <c r="AB168" s="172">
        <v>51.0</v>
      </c>
      <c r="AC168" s="303">
        <v>13056.946279872238</v>
      </c>
      <c r="AD168" s="304"/>
      <c r="AE168" s="304"/>
      <c r="AF168" s="304"/>
    </row>
    <row r="169">
      <c r="A169" s="285">
        <v>-0.003542208786679987</v>
      </c>
      <c r="B169" s="286" t="s">
        <v>850</v>
      </c>
      <c r="C169" s="287">
        <v>18580.0</v>
      </c>
      <c r="D169" s="288">
        <v>0.0</v>
      </c>
      <c r="E169" s="289">
        <v>0.0</v>
      </c>
      <c r="F169" s="290">
        <v>-0.001888419991679758</v>
      </c>
      <c r="G169" s="290">
        <v>-3.6932752869933227</v>
      </c>
      <c r="H169" s="290">
        <v>-2.06</v>
      </c>
      <c r="I169" s="290">
        <v>-0.1</v>
      </c>
      <c r="J169" s="291">
        <v>0.0</v>
      </c>
      <c r="K169" s="290">
        <v>-3.3276666486719187E-4</v>
      </c>
      <c r="L169" s="292">
        <v>-0.001884505033823158</v>
      </c>
      <c r="M169" s="293" t="s">
        <v>631</v>
      </c>
      <c r="N169" s="294">
        <v>-1.891283776439204</v>
      </c>
      <c r="O169" s="295" t="s">
        <v>306</v>
      </c>
      <c r="P169" s="295" t="s">
        <v>658</v>
      </c>
      <c r="Q169" s="296">
        <v>0.0</v>
      </c>
      <c r="R169" s="297" t="s">
        <v>633</v>
      </c>
      <c r="S169" s="298" t="s">
        <v>651</v>
      </c>
      <c r="T169" s="298"/>
      <c r="U169" s="299"/>
      <c r="V169" s="300">
        <v>0.0</v>
      </c>
      <c r="W169" s="300">
        <v>1747.6389274377245</v>
      </c>
      <c r="X169" s="300">
        <v>8.327206461722362</v>
      </c>
      <c r="Y169" s="301">
        <v>-3.530712653719455E-14</v>
      </c>
      <c r="Z169" s="302">
        <v>0.003664722439918186</v>
      </c>
      <c r="AA169">
        <v>-0.4772877339282331</v>
      </c>
      <c r="AB169" s="172">
        <v>51.0</v>
      </c>
      <c r="AC169" s="303">
        <v>12377.438201394478</v>
      </c>
      <c r="AD169" s="304"/>
      <c r="AE169" s="304"/>
      <c r="AF169" s="304"/>
    </row>
    <row r="170">
      <c r="A170" s="285">
        <v>-0.003916939280419437</v>
      </c>
      <c r="B170" s="286" t="s">
        <v>851</v>
      </c>
      <c r="C170" s="287">
        <v>22650.0</v>
      </c>
      <c r="D170" s="288">
        <v>0.0</v>
      </c>
      <c r="E170" s="289">
        <v>0.0</v>
      </c>
      <c r="F170" s="290">
        <v>-0.002019797476409846</v>
      </c>
      <c r="G170" s="290">
        <v>-4.703733493102543</v>
      </c>
      <c r="H170" s="290">
        <v>-2.06</v>
      </c>
      <c r="I170" s="290">
        <v>-0.1</v>
      </c>
      <c r="J170" s="291">
        <v>0.0</v>
      </c>
      <c r="K170" s="290">
        <v>-3.0984825629854385E-4</v>
      </c>
      <c r="L170" s="292">
        <v>-0.002015882506553246</v>
      </c>
      <c r="M170" s="293" t="s">
        <v>631</v>
      </c>
      <c r="N170" s="294">
        <v>-1.9311546836841305</v>
      </c>
      <c r="O170" s="295" t="s">
        <v>306</v>
      </c>
      <c r="P170" s="295" t="s">
        <v>658</v>
      </c>
      <c r="Q170" s="296">
        <v>0.0</v>
      </c>
      <c r="R170" s="297" t="s">
        <v>633</v>
      </c>
      <c r="S170" s="298" t="s">
        <v>651</v>
      </c>
      <c r="T170" s="298"/>
      <c r="U170" s="299"/>
      <c r="V170" s="300">
        <v>0.0</v>
      </c>
      <c r="W170" s="300">
        <v>1747.6389274377245</v>
      </c>
      <c r="X170" s="300">
        <v>8.327206461722362</v>
      </c>
      <c r="Y170" s="301">
        <v>-3.8138746181714943E-14</v>
      </c>
      <c r="Z170" s="302">
        <v>0.004405459711509922</v>
      </c>
      <c r="AA170">
        <v>-0.46622470041635544</v>
      </c>
      <c r="AB170" s="172">
        <v>51.0</v>
      </c>
      <c r="AC170" s="303">
        <v>15088.76234071453</v>
      </c>
      <c r="AD170" s="304"/>
      <c r="AE170" s="304"/>
      <c r="AF170" s="304"/>
    </row>
    <row r="171">
      <c r="A171" s="285">
        <v>-0.003559470620247864</v>
      </c>
      <c r="B171" s="286" t="s">
        <v>852</v>
      </c>
      <c r="C171" s="287">
        <v>17100.0</v>
      </c>
      <c r="D171" s="288">
        <v>0.0</v>
      </c>
      <c r="E171" s="289">
        <v>0.0</v>
      </c>
      <c r="F171" s="290">
        <v>-0.0019239857812196075</v>
      </c>
      <c r="G171" s="290">
        <v>-3.6792471455168476</v>
      </c>
      <c r="H171" s="290">
        <v>-2.06</v>
      </c>
      <c r="I171" s="290">
        <v>-0.1</v>
      </c>
      <c r="J171" s="291">
        <v>0.0</v>
      </c>
      <c r="K171" s="290">
        <v>-3.1233403826151255E-4</v>
      </c>
      <c r="L171" s="292">
        <v>-0.0019200708243630074</v>
      </c>
      <c r="M171" s="293" t="s">
        <v>631</v>
      </c>
      <c r="N171" s="294">
        <v>-1.893707336811382</v>
      </c>
      <c r="O171" s="295" t="s">
        <v>306</v>
      </c>
      <c r="P171" s="295" t="s">
        <v>658</v>
      </c>
      <c r="Q171" s="296">
        <v>0.0</v>
      </c>
      <c r="R171" s="297" t="s">
        <v>633</v>
      </c>
      <c r="S171" s="298" t="s">
        <v>651</v>
      </c>
      <c r="T171" s="298"/>
      <c r="U171" s="299"/>
      <c r="V171" s="300">
        <v>0.0</v>
      </c>
      <c r="W171" s="300">
        <v>1747.6389274377245</v>
      </c>
      <c r="X171" s="300">
        <v>8.327206461722362</v>
      </c>
      <c r="Y171" s="301">
        <v>-3.553017836430788E-14</v>
      </c>
      <c r="Z171" s="302">
        <v>0.0037377132864655914</v>
      </c>
      <c r="AA171">
        <v>-0.48261634018116306</v>
      </c>
      <c r="AB171" s="172">
        <v>51.0</v>
      </c>
      <c r="AC171" s="303">
        <v>11391.529812747985</v>
      </c>
      <c r="AD171" s="304"/>
      <c r="AE171" s="304"/>
      <c r="AF171" s="304"/>
    </row>
    <row r="172">
      <c r="A172" s="285">
        <v>0.0021907911658576645</v>
      </c>
      <c r="B172" s="286" t="s">
        <v>853</v>
      </c>
      <c r="C172" s="287">
        <v>9400.0</v>
      </c>
      <c r="D172" s="288">
        <v>0.010752688172043001</v>
      </c>
      <c r="E172" s="289">
        <v>306401.0</v>
      </c>
      <c r="F172" s="290">
        <v>0.002238036459979368</v>
      </c>
      <c r="G172" s="290">
        <v>-0.21862999813183842</v>
      </c>
      <c r="H172" s="290">
        <v>-0.8</v>
      </c>
      <c r="I172" s="290">
        <v>1.0</v>
      </c>
      <c r="J172" s="291">
        <v>0.0</v>
      </c>
      <c r="K172" s="290">
        <v>6.590043983186012E-5</v>
      </c>
      <c r="L172" s="292">
        <v>0.002241823143113636</v>
      </c>
      <c r="M172" s="293" t="s">
        <v>306</v>
      </c>
      <c r="N172" s="294">
        <v>2.2551278260264187</v>
      </c>
      <c r="O172" s="295" t="s">
        <v>306</v>
      </c>
      <c r="P172" s="295" t="s">
        <v>632</v>
      </c>
      <c r="Q172" s="296">
        <v>2880.1694</v>
      </c>
      <c r="R172" s="297" t="s">
        <v>641</v>
      </c>
      <c r="S172" s="298" t="s">
        <v>708</v>
      </c>
      <c r="T172" s="298"/>
      <c r="U172" s="299">
        <v>1191.49</v>
      </c>
      <c r="V172" s="300">
        <v>7.889281487884917</v>
      </c>
      <c r="W172" s="300">
        <v>2337.9027911782223</v>
      </c>
      <c r="X172" s="300">
        <v>38.81810010297964</v>
      </c>
      <c r="Y172" s="301">
        <v>1.1576278068135937E-4</v>
      </c>
      <c r="Z172" s="302">
        <v>0.004962001327391722</v>
      </c>
      <c r="AA172">
        <v>-0.2111406941883015</v>
      </c>
      <c r="AB172" s="172">
        <v>51.0</v>
      </c>
      <c r="AC172" s="303">
        <v>9608.51261509865</v>
      </c>
      <c r="AD172" s="304"/>
      <c r="AE172" s="304"/>
      <c r="AF172" s="304"/>
    </row>
    <row r="173">
      <c r="A173" s="285">
        <v>-0.00488787616497974</v>
      </c>
      <c r="B173" s="286" t="s">
        <v>854</v>
      </c>
      <c r="C173" s="287">
        <v>193200.0</v>
      </c>
      <c r="D173" s="288">
        <v>0.0</v>
      </c>
      <c r="E173" s="289">
        <v>210.0</v>
      </c>
      <c r="F173" s="290">
        <v>-0.002011379687558888</v>
      </c>
      <c r="G173" s="290">
        <v>-5.341759800588479</v>
      </c>
      <c r="H173" s="290">
        <v>-1.9666666666000001</v>
      </c>
      <c r="I173" s="290">
        <v>-2.333333333</v>
      </c>
      <c r="J173" s="291">
        <v>-0.0015</v>
      </c>
      <c r="K173" s="290">
        <v>-3.8101257788874176E-4</v>
      </c>
      <c r="L173" s="292">
        <v>-0.002007475496325909</v>
      </c>
      <c r="M173" s="293" t="s">
        <v>654</v>
      </c>
      <c r="N173" s="294">
        <v>-5.840497444027809</v>
      </c>
      <c r="O173" s="295" t="s">
        <v>306</v>
      </c>
      <c r="P173" s="295" t="s">
        <v>632</v>
      </c>
      <c r="Q173" s="296">
        <v>40.572</v>
      </c>
      <c r="R173" s="297" t="s">
        <v>633</v>
      </c>
      <c r="S173" s="298" t="s">
        <v>634</v>
      </c>
      <c r="T173" s="298"/>
      <c r="U173" s="299">
        <v>105.0</v>
      </c>
      <c r="V173" s="300">
        <v>1840.0</v>
      </c>
      <c r="W173" s="300">
        <v>4139.374661005126</v>
      </c>
      <c r="X173" s="300">
        <v>14.081652432730401</v>
      </c>
      <c r="Y173" s="301">
        <v>-3.649868725800505E-6</v>
      </c>
      <c r="Z173" s="302">
        <v>0.011726096179299966</v>
      </c>
      <c r="AA173">
        <v>-0.4196134551227605</v>
      </c>
      <c r="AB173" s="172">
        <v>51.0</v>
      </c>
      <c r="AC173" s="303">
        <v>193779.49905677777</v>
      </c>
      <c r="AD173" s="304"/>
      <c r="AE173" s="304"/>
      <c r="AF173" s="304"/>
    </row>
    <row r="174">
      <c r="A174" s="285">
        <v>0.009530876384725636</v>
      </c>
      <c r="B174" s="286" t="s">
        <v>855</v>
      </c>
      <c r="C174" s="287">
        <v>86200.0</v>
      </c>
      <c r="D174" s="288">
        <v>0.029868578255675127</v>
      </c>
      <c r="E174" s="289">
        <v>1116010.0</v>
      </c>
      <c r="F174" s="290">
        <v>0.005637170133123488</v>
      </c>
      <c r="G174" s="290">
        <v>2.851296745034684</v>
      </c>
      <c r="H174" s="290">
        <v>3.9000000000000004</v>
      </c>
      <c r="I174" s="290">
        <v>1.0</v>
      </c>
      <c r="J174" s="291">
        <v>0.0762</v>
      </c>
      <c r="K174" s="290">
        <v>0.002221253838834721</v>
      </c>
      <c r="L174" s="292">
        <v>0.002813075252472455</v>
      </c>
      <c r="M174" s="293" t="s">
        <v>306</v>
      </c>
      <c r="N174" s="294">
        <v>5.2676112958669705</v>
      </c>
      <c r="O174" s="295" t="s">
        <v>306</v>
      </c>
      <c r="P174" s="295" t="s">
        <v>640</v>
      </c>
      <c r="Q174" s="296">
        <v>96200.062</v>
      </c>
      <c r="R174" s="297" t="s">
        <v>633</v>
      </c>
      <c r="S174" s="298" t="s">
        <v>697</v>
      </c>
      <c r="T174" s="298"/>
      <c r="U174" s="299">
        <v>4081.78</v>
      </c>
      <c r="V174" s="300">
        <v>21.118237631621497</v>
      </c>
      <c r="W174" s="300">
        <v>697.8639485271322</v>
      </c>
      <c r="X174" s="300">
        <v>44.120271221631945</v>
      </c>
      <c r="Y174" s="301">
        <v>0.01704835342474061</v>
      </c>
      <c r="Z174" s="302">
        <v>0.035125204621713556</v>
      </c>
      <c r="AA174">
        <v>-0.1489078475330473</v>
      </c>
      <c r="AB174" s="172">
        <v>51.0</v>
      </c>
      <c r="AC174" s="303">
        <v>85141.95344322218</v>
      </c>
      <c r="AD174" s="304"/>
      <c r="AE174" s="304"/>
      <c r="AF174" s="304"/>
    </row>
    <row r="175">
      <c r="A175" s="285">
        <v>-0.005138086053049541</v>
      </c>
      <c r="B175" s="286" t="s">
        <v>856</v>
      </c>
      <c r="C175" s="287">
        <v>49000.0</v>
      </c>
      <c r="D175" s="288">
        <v>0.0</v>
      </c>
      <c r="E175" s="289">
        <v>84210.0</v>
      </c>
      <c r="F175" s="290">
        <v>-0.0019971161621204605</v>
      </c>
      <c r="G175" s="290">
        <v>-6.944544741518199</v>
      </c>
      <c r="H175" s="290">
        <v>-2.8</v>
      </c>
      <c r="I175" s="290">
        <v>-1.0</v>
      </c>
      <c r="J175" s="291">
        <v>-0.0226</v>
      </c>
      <c r="K175" s="290">
        <v>-4.9805828356412314E-5</v>
      </c>
      <c r="L175" s="292">
        <v>-0.0019932583120336935</v>
      </c>
      <c r="M175" s="293" t="s">
        <v>654</v>
      </c>
      <c r="N175" s="294">
        <v>-4.212456816562875</v>
      </c>
      <c r="O175" s="295" t="s">
        <v>306</v>
      </c>
      <c r="P175" s="295" t="s">
        <v>637</v>
      </c>
      <c r="Q175" s="296">
        <v>4126.29</v>
      </c>
      <c r="R175" s="297" t="s">
        <v>633</v>
      </c>
      <c r="S175" s="298" t="s">
        <v>634</v>
      </c>
      <c r="T175" s="298"/>
      <c r="U175" s="299">
        <v>4740.92</v>
      </c>
      <c r="V175" s="300">
        <v>10.335546687140893</v>
      </c>
      <c r="W175" s="300">
        <v>4139.374661005126</v>
      </c>
      <c r="X175" s="300">
        <v>14.081652432730401</v>
      </c>
      <c r="Y175" s="301">
        <v>-3.8843807347346577E-4</v>
      </c>
      <c r="Z175" s="302">
        <v>0.008758430306602328</v>
      </c>
      <c r="AA175">
        <v>0.08611601735089036</v>
      </c>
      <c r="AB175" s="172">
        <v>51.0</v>
      </c>
      <c r="AC175" s="303">
        <v>50110.25196379131</v>
      </c>
      <c r="AD175" s="304"/>
      <c r="AE175" s="304"/>
      <c r="AF175" s="304"/>
    </row>
    <row r="176">
      <c r="A176" s="285">
        <v>0.00543452021486698</v>
      </c>
      <c r="B176" s="286" t="s">
        <v>857</v>
      </c>
      <c r="C176" s="287">
        <v>16400.0</v>
      </c>
      <c r="D176" s="288">
        <v>0.04458598726114649</v>
      </c>
      <c r="E176" s="289">
        <v>320010.0</v>
      </c>
      <c r="F176" s="290">
        <v>0.004154596245150389</v>
      </c>
      <c r="G176" s="290">
        <v>1.789837283983599</v>
      </c>
      <c r="H176" s="290">
        <v>-0.3</v>
      </c>
      <c r="I176" s="290">
        <v>1.0</v>
      </c>
      <c r="J176" s="291">
        <v>0.038</v>
      </c>
      <c r="K176" s="290">
        <v>7.933362285451895E-4</v>
      </c>
      <c r="L176" s="292">
        <v>0.0041584456575104725</v>
      </c>
      <c r="M176" s="293" t="s">
        <v>306</v>
      </c>
      <c r="N176" s="294">
        <v>7.610591302689667</v>
      </c>
      <c r="O176" s="295" t="s">
        <v>306</v>
      </c>
      <c r="P176" s="295" t="s">
        <v>640</v>
      </c>
      <c r="Q176" s="296">
        <v>5248.164</v>
      </c>
      <c r="R176" s="297" t="s">
        <v>633</v>
      </c>
      <c r="S176" s="298" t="s">
        <v>724</v>
      </c>
      <c r="T176" s="298"/>
      <c r="U176" s="299">
        <v>1092.05</v>
      </c>
      <c r="V176" s="300">
        <v>15.017627398012912</v>
      </c>
      <c r="W176" s="300">
        <v>1627.2018012279375</v>
      </c>
      <c r="X176" s="300">
        <v>17.321263501912235</v>
      </c>
      <c r="Y176" s="301">
        <v>5.272951482261846E-4</v>
      </c>
      <c r="Z176" s="302">
        <v>0.015960025771335668</v>
      </c>
      <c r="AA176">
        <v>-0.13362947820336013</v>
      </c>
      <c r="AB176" s="172">
        <v>51.0</v>
      </c>
      <c r="AC176" s="303">
        <v>16156.405690680462</v>
      </c>
      <c r="AD176" s="304"/>
      <c r="AE176" s="304"/>
      <c r="AF176" s="304"/>
    </row>
    <row r="177">
      <c r="A177" s="285">
        <v>-0.005437043080726738</v>
      </c>
      <c r="B177" s="286" t="s">
        <v>858</v>
      </c>
      <c r="C177" s="287" t="e">
        <v>#N/A</v>
      </c>
      <c r="D177" s="288">
        <v>-0.011428571428571455</v>
      </c>
      <c r="E177" s="289" t="e">
        <v>#N/A</v>
      </c>
      <c r="F177" s="290" t="e">
        <v>#N/A</v>
      </c>
      <c r="G177" s="290" t="e">
        <v>#N/A</v>
      </c>
      <c r="H177" s="290" t="e">
        <v>#N/A</v>
      </c>
      <c r="I177" s="290" t="e">
        <v>#N/A</v>
      </c>
      <c r="J177" s="291" t="e">
        <v>#N/A</v>
      </c>
      <c r="K177" s="290" t="e">
        <v>#N/A</v>
      </c>
      <c r="L177" s="292">
        <v>-0.0025642579454089732</v>
      </c>
      <c r="M177" s="293" t="e">
        <v>#N/A</v>
      </c>
      <c r="N177" s="294">
        <v>-5.784758979265737</v>
      </c>
      <c r="O177" s="295" t="s">
        <v>306</v>
      </c>
      <c r="P177" s="295" t="s">
        <v>637</v>
      </c>
      <c r="Q177" s="296" t="e">
        <v>#N/A</v>
      </c>
      <c r="R177" s="297" t="s">
        <v>633</v>
      </c>
      <c r="S177" s="298" t="s">
        <v>634</v>
      </c>
      <c r="T177" s="298" t="s">
        <v>859</v>
      </c>
      <c r="U177" s="299">
        <v>1640.77</v>
      </c>
      <c r="V177" s="300">
        <v>15.81574504653303</v>
      </c>
      <c r="W177" s="300">
        <v>4139.374661005126</v>
      </c>
      <c r="X177" s="300">
        <v>14.081652432730401</v>
      </c>
      <c r="Y177" s="301">
        <v>-0.012172032802910257</v>
      </c>
      <c r="Z177" s="302">
        <v>0.011514365394824514</v>
      </c>
      <c r="AA177">
        <v>-0.14997919283300198</v>
      </c>
      <c r="AB177" s="172">
        <v>51.0</v>
      </c>
      <c r="AC177" s="303">
        <v>26434.627041756026</v>
      </c>
      <c r="AD177" s="304"/>
      <c r="AE177" s="304"/>
      <c r="AF177" s="304"/>
    </row>
    <row r="178">
      <c r="A178" s="285">
        <v>-0.0022063606154297246</v>
      </c>
      <c r="B178" s="286" t="s">
        <v>860</v>
      </c>
      <c r="C178" s="287">
        <v>56700.0</v>
      </c>
      <c r="D178" s="288">
        <v>0.0</v>
      </c>
      <c r="E178" s="289">
        <v>239410.0</v>
      </c>
      <c r="F178" s="290">
        <v>-0.0020011276975430196</v>
      </c>
      <c r="G178" s="290">
        <v>-1.3469483285356214</v>
      </c>
      <c r="H178" s="290">
        <v>-0.9723076923</v>
      </c>
      <c r="I178" s="290">
        <v>0.1384615385</v>
      </c>
      <c r="J178" s="291">
        <v>-0.094</v>
      </c>
      <c r="K178" s="290">
        <v>-1.4250538566940008E-5</v>
      </c>
      <c r="L178" s="292">
        <v>-0.001997302564160065</v>
      </c>
      <c r="M178" s="293" t="s">
        <v>631</v>
      </c>
      <c r="N178" s="294">
        <v>-1.6213720903694495</v>
      </c>
      <c r="O178" s="295" t="s">
        <v>306</v>
      </c>
      <c r="P178" s="295" t="s">
        <v>632</v>
      </c>
      <c r="Q178" s="296">
        <v>13574.547</v>
      </c>
      <c r="R178" s="297" t="s">
        <v>633</v>
      </c>
      <c r="S178" s="298" t="s">
        <v>671</v>
      </c>
      <c r="T178" s="298"/>
      <c r="U178" s="299">
        <v>8560.6</v>
      </c>
      <c r="V178" s="300">
        <v>6.623367520968156</v>
      </c>
      <c r="W178" s="300">
        <v>2688.409640296541</v>
      </c>
      <c r="X178" s="300">
        <v>10.789483831263633</v>
      </c>
      <c r="Y178" s="301">
        <v>-5.486166058651307E-4</v>
      </c>
      <c r="Z178" s="302">
        <v>0.00324885592407913</v>
      </c>
      <c r="AA178">
        <v>0.24231409039387275</v>
      </c>
      <c r="AB178" s="172">
        <v>51.0</v>
      </c>
      <c r="AC178" s="303">
        <v>57160.640800535824</v>
      </c>
      <c r="AD178" s="304"/>
      <c r="AE178" s="304"/>
      <c r="AF178" s="304"/>
    </row>
    <row r="179">
      <c r="A179" s="285">
        <v>0.00209792306892175</v>
      </c>
      <c r="B179" s="286" t="s">
        <v>861</v>
      </c>
      <c r="C179" s="287">
        <v>14100.0</v>
      </c>
      <c r="D179" s="288">
        <v>-0.007042253521126751</v>
      </c>
      <c r="E179" s="289">
        <v>286901.0</v>
      </c>
      <c r="F179" s="290">
        <v>0.0016737992005795464</v>
      </c>
      <c r="G179" s="290">
        <v>1.327042293413816</v>
      </c>
      <c r="H179" s="290">
        <v>-0.36666666666000003</v>
      </c>
      <c r="I179" s="290">
        <v>0.6666666667</v>
      </c>
      <c r="J179" s="291">
        <v>0.0368</v>
      </c>
      <c r="K179" s="290">
        <v>0.0021627515619730368</v>
      </c>
      <c r="L179" s="292">
        <v>-0.002395139035250721</v>
      </c>
      <c r="M179" s="293" t="s">
        <v>306</v>
      </c>
      <c r="N179" s="294">
        <v>0.7380809356958646</v>
      </c>
      <c r="O179" s="295" t="s">
        <v>306</v>
      </c>
      <c r="P179" s="295" t="s">
        <v>650</v>
      </c>
      <c r="Q179" s="296">
        <v>4045.3041</v>
      </c>
      <c r="R179" s="297" t="s">
        <v>644</v>
      </c>
      <c r="S179" s="298" t="s">
        <v>634</v>
      </c>
      <c r="T179" s="298"/>
      <c r="U179" s="299">
        <v>780.32</v>
      </c>
      <c r="V179" s="300">
        <v>18.069509944638096</v>
      </c>
      <c r="W179" s="300">
        <v>4139.374661005126</v>
      </c>
      <c r="X179" s="300">
        <v>14.081652432730401</v>
      </c>
      <c r="Y179" s="301">
        <v>1.660657837705543E-4</v>
      </c>
      <c r="Z179" s="302">
        <v>0.0012357175735723447</v>
      </c>
      <c r="AA179">
        <v>-0.40763953916663553</v>
      </c>
      <c r="AB179" s="172">
        <v>51.0</v>
      </c>
      <c r="AC179" s="303">
        <v>14259.80543709113</v>
      </c>
      <c r="AD179" s="304"/>
      <c r="AE179" s="304"/>
      <c r="AF179" s="304"/>
    </row>
    <row r="180">
      <c r="A180" s="285">
        <v>-3.9032822599722776E-5</v>
      </c>
      <c r="B180" s="286" t="s">
        <v>862</v>
      </c>
      <c r="C180" s="287">
        <v>53300.0</v>
      </c>
      <c r="D180" s="288">
        <v>0.0</v>
      </c>
      <c r="E180" s="289">
        <v>501.0</v>
      </c>
      <c r="F180" s="290">
        <v>7.73395195472494E-4</v>
      </c>
      <c r="G180" s="290">
        <v>-0.23844818866485656</v>
      </c>
      <c r="H180" s="290">
        <v>-0.8</v>
      </c>
      <c r="I180" s="290">
        <v>1.0</v>
      </c>
      <c r="J180" s="291">
        <v>0.0114</v>
      </c>
      <c r="K180" s="290">
        <v>-2.61755057113944E-4</v>
      </c>
      <c r="L180" s="292">
        <v>-0.0017105541320071415</v>
      </c>
      <c r="M180" s="293" t="s">
        <v>631</v>
      </c>
      <c r="N180" s="294">
        <v>0.9752600964842213</v>
      </c>
      <c r="O180" s="295" t="s">
        <v>306</v>
      </c>
      <c r="P180" s="295" t="s">
        <v>640</v>
      </c>
      <c r="Q180" s="296">
        <v>26.7033</v>
      </c>
      <c r="R180" s="297" t="s">
        <v>644</v>
      </c>
      <c r="S180" s="298" t="s">
        <v>645</v>
      </c>
      <c r="T180" s="298"/>
      <c r="U180" s="299">
        <v>624.5</v>
      </c>
      <c r="V180" s="300">
        <v>85.34827862289832</v>
      </c>
      <c r="W180" s="300">
        <v>3169.964778636018</v>
      </c>
      <c r="X180" s="300">
        <v>17.35913669889833</v>
      </c>
      <c r="Y180" s="301">
        <v>-2.7614235445790784E-8</v>
      </c>
      <c r="Z180" s="302">
        <v>8.809230680734677E-4</v>
      </c>
      <c r="AA180">
        <v>-0.3958772690081642</v>
      </c>
      <c r="AB180" s="172">
        <v>51.0</v>
      </c>
      <c r="AC180" s="303">
        <v>53502.33185597218</v>
      </c>
      <c r="AD180" s="304"/>
      <c r="AE180" s="304"/>
      <c r="AF180" s="304"/>
    </row>
    <row r="181">
      <c r="A181" s="285">
        <v>-0.005420352203037029</v>
      </c>
      <c r="B181" s="286" t="s">
        <v>863</v>
      </c>
      <c r="C181" s="287">
        <v>36500.0</v>
      </c>
      <c r="D181" s="288">
        <v>0.0</v>
      </c>
      <c r="E181" s="289">
        <v>6410.0</v>
      </c>
      <c r="F181" s="290">
        <v>-0.0019898320908092776</v>
      </c>
      <c r="G181" s="290">
        <v>-5.935840365282473</v>
      </c>
      <c r="H181" s="290">
        <v>-1.9</v>
      </c>
      <c r="I181" s="290">
        <v>-2.0</v>
      </c>
      <c r="J181" s="291">
        <v>-0.0133</v>
      </c>
      <c r="K181" s="290">
        <v>-8.806193353803004E-4</v>
      </c>
      <c r="L181" s="292">
        <v>-0.018131097986893736</v>
      </c>
      <c r="M181" s="293" t="s">
        <v>654</v>
      </c>
      <c r="N181" s="294">
        <v>-4.943500120137423</v>
      </c>
      <c r="O181" s="295" t="s">
        <v>306</v>
      </c>
      <c r="P181" s="295" t="s">
        <v>637</v>
      </c>
      <c r="Q181" s="296">
        <v>233.965</v>
      </c>
      <c r="R181" s="297" t="s">
        <v>633</v>
      </c>
      <c r="S181" s="298" t="s">
        <v>671</v>
      </c>
      <c r="T181" s="298"/>
      <c r="U181" s="299">
        <v>1521.23</v>
      </c>
      <c r="V181" s="300">
        <v>23.993741906220624</v>
      </c>
      <c r="W181" s="300">
        <v>2688.409640296541</v>
      </c>
      <c r="X181" s="300">
        <v>10.789483831263633</v>
      </c>
      <c r="Y181" s="301">
        <v>-2.3471232907505656E-5</v>
      </c>
      <c r="Z181" s="302">
        <v>0.00981874853799134</v>
      </c>
      <c r="AA181">
        <v>-0.10511255348618376</v>
      </c>
      <c r="AB181" s="172">
        <v>51.0</v>
      </c>
      <c r="AC181" s="303">
        <v>36677.79061910854</v>
      </c>
      <c r="AD181" s="304"/>
      <c r="AE181" s="304"/>
      <c r="AF181" s="304"/>
    </row>
    <row r="182">
      <c r="A182" s="285">
        <v>0.0049313870880601605</v>
      </c>
      <c r="B182" s="286" t="s">
        <v>864</v>
      </c>
      <c r="C182" s="287">
        <v>39000.0</v>
      </c>
      <c r="D182" s="288">
        <v>0.040000000000000036</v>
      </c>
      <c r="E182" s="289">
        <v>1782310.0</v>
      </c>
      <c r="F182" s="290">
        <v>0.003841382324910228</v>
      </c>
      <c r="G182" s="290">
        <v>1.8059204578650891</v>
      </c>
      <c r="H182" s="290">
        <v>-0.3</v>
      </c>
      <c r="I182" s="290">
        <v>1.0</v>
      </c>
      <c r="J182" s="291">
        <v>0.0569</v>
      </c>
      <c r="K182" s="290">
        <v>4.868239503362613E-4</v>
      </c>
      <c r="L182" s="292">
        <v>0.0038452410950963857</v>
      </c>
      <c r="M182" s="293" t="s">
        <v>306</v>
      </c>
      <c r="N182" s="294">
        <v>10.747221673676194</v>
      </c>
      <c r="O182" s="295" t="s">
        <v>306</v>
      </c>
      <c r="P182" s="295" t="s">
        <v>640</v>
      </c>
      <c r="Q182" s="296">
        <v>69510.09</v>
      </c>
      <c r="R182" s="297" t="s">
        <v>633</v>
      </c>
      <c r="S182" s="298" t="s">
        <v>666</v>
      </c>
      <c r="T182" s="298" t="s">
        <v>822</v>
      </c>
      <c r="U182" s="299">
        <v>1213.09</v>
      </c>
      <c r="V182" s="300">
        <v>32.14930466824391</v>
      </c>
      <c r="W182" s="300">
        <v>1979.6298556175075</v>
      </c>
      <c r="X182" s="300">
        <v>16.817246068236063</v>
      </c>
      <c r="Y182" s="301">
        <v>0.006317499168969875</v>
      </c>
      <c r="Z182" s="302">
        <v>0.0187613510838552</v>
      </c>
      <c r="AA182">
        <v>-0.20467807232855073</v>
      </c>
      <c r="AB182" s="172">
        <v>51.0</v>
      </c>
      <c r="AC182" s="303">
        <v>38139.88571312658</v>
      </c>
      <c r="AD182" s="304"/>
      <c r="AE182" s="304"/>
      <c r="AF182" s="304"/>
    </row>
    <row r="183">
      <c r="A183" s="285">
        <v>7.005126460421803E-4</v>
      </c>
      <c r="B183" s="286" t="s">
        <v>865</v>
      </c>
      <c r="C183" s="287">
        <v>13900.0</v>
      </c>
      <c r="D183" s="288">
        <v>0.0</v>
      </c>
      <c r="E183" s="289">
        <v>1210.0</v>
      </c>
      <c r="F183" s="290">
        <v>0.0011824587870322583</v>
      </c>
      <c r="G183" s="290">
        <v>-0.25646287189453204</v>
      </c>
      <c r="H183" s="290">
        <v>-0.8</v>
      </c>
      <c r="I183" s="290">
        <v>1.0</v>
      </c>
      <c r="J183" s="291">
        <v>0.0221</v>
      </c>
      <c r="K183" s="290">
        <v>7.634008422264262E-4</v>
      </c>
      <c r="L183" s="292">
        <v>0.0011863519143300507</v>
      </c>
      <c r="M183" s="293" t="s">
        <v>306</v>
      </c>
      <c r="N183" s="294">
        <v>1.657632134695231</v>
      </c>
      <c r="O183" s="295" t="s">
        <v>306</v>
      </c>
      <c r="P183" s="295" t="s">
        <v>650</v>
      </c>
      <c r="Q183" s="296">
        <v>16.819</v>
      </c>
      <c r="R183" s="297" t="s">
        <v>633</v>
      </c>
      <c r="S183" s="298" t="s">
        <v>634</v>
      </c>
      <c r="T183" s="298"/>
      <c r="U183" s="299">
        <v>1864.5</v>
      </c>
      <c r="V183" s="300">
        <v>7.455081791364977</v>
      </c>
      <c r="W183" s="300">
        <v>4139.374661005126</v>
      </c>
      <c r="X183" s="300">
        <v>14.081652432730401</v>
      </c>
      <c r="Y183" s="301">
        <v>2.3139129371801664E-7</v>
      </c>
      <c r="Z183" s="302">
        <v>0.0019426717017569507</v>
      </c>
      <c r="AA183">
        <v>-0.08473578549359939</v>
      </c>
      <c r="AB183" s="172">
        <v>51.0</v>
      </c>
      <c r="AC183" s="303">
        <v>14025.577789221368</v>
      </c>
      <c r="AD183" s="304"/>
      <c r="AE183" s="304"/>
      <c r="AF183" s="304"/>
    </row>
    <row r="184">
      <c r="A184" s="285">
        <v>0.01235235675453077</v>
      </c>
      <c r="B184" s="286" t="s">
        <v>866</v>
      </c>
      <c r="C184" s="287">
        <v>17700.0</v>
      </c>
      <c r="D184" s="288">
        <v>0.0</v>
      </c>
      <c r="E184" s="289">
        <v>574910.0</v>
      </c>
      <c r="F184" s="290">
        <v>0.00571005104865815</v>
      </c>
      <c r="G184" s="290">
        <v>11.85186093531902</v>
      </c>
      <c r="H184" s="290">
        <v>6.6</v>
      </c>
      <c r="I184" s="290">
        <v>6.0</v>
      </c>
      <c r="J184" s="291">
        <v>-0.0177</v>
      </c>
      <c r="K184" s="290">
        <v>8.672717073510683E-4</v>
      </c>
      <c r="L184" s="292">
        <v>0.005713923097708026</v>
      </c>
      <c r="M184" s="293" t="s">
        <v>306</v>
      </c>
      <c r="N184" s="294">
        <v>14.675839889356103</v>
      </c>
      <c r="O184" s="295" t="s">
        <v>306</v>
      </c>
      <c r="P184" s="295" t="s">
        <v>640</v>
      </c>
      <c r="Q184" s="296">
        <v>10175.907</v>
      </c>
      <c r="R184" s="297" t="s">
        <v>633</v>
      </c>
      <c r="S184" s="298" t="s">
        <v>634</v>
      </c>
      <c r="T184" s="298"/>
      <c r="U184" s="299">
        <v>1004.89</v>
      </c>
      <c r="V184" s="300">
        <v>17.613868184577417</v>
      </c>
      <c r="W184" s="300">
        <v>4139.374661005126</v>
      </c>
      <c r="X184" s="300">
        <v>14.081652432730401</v>
      </c>
      <c r="Y184" s="301">
        <v>0.00231222790893286</v>
      </c>
      <c r="Z184" s="302">
        <v>0.09125501115717967</v>
      </c>
      <c r="AA184">
        <v>-0.45274823121750774</v>
      </c>
      <c r="AB184" s="172">
        <v>51.0</v>
      </c>
      <c r="AC184" s="303">
        <v>17251.690777055595</v>
      </c>
      <c r="AD184" s="304"/>
      <c r="AE184" s="304"/>
      <c r="AF184" s="304"/>
    </row>
    <row r="185">
      <c r="A185" s="285">
        <v>-0.004011356797157144</v>
      </c>
      <c r="B185" s="286" t="s">
        <v>867</v>
      </c>
      <c r="C185" s="287">
        <v>27900.0</v>
      </c>
      <c r="D185" s="288">
        <v>0.0</v>
      </c>
      <c r="E185" s="289">
        <v>2365310.0</v>
      </c>
      <c r="F185" s="290">
        <v>-0.002004875202365259</v>
      </c>
      <c r="G185" s="290">
        <v>-4.595430939696102</v>
      </c>
      <c r="H185" s="290">
        <v>-1.67777777778</v>
      </c>
      <c r="I185" s="290">
        <v>-0.8888888889</v>
      </c>
      <c r="J185" s="291">
        <v>0.018</v>
      </c>
      <c r="K185" s="290">
        <v>4.334035861611012E-5</v>
      </c>
      <c r="L185" s="292">
        <v>-0.010434114943080122</v>
      </c>
      <c r="M185" s="293" t="s">
        <v>631</v>
      </c>
      <c r="N185" s="294">
        <v>-4.937424970450754</v>
      </c>
      <c r="O185" s="295" t="s">
        <v>306</v>
      </c>
      <c r="P185" s="295" t="s">
        <v>632</v>
      </c>
      <c r="Q185" s="296">
        <v>65992.149</v>
      </c>
      <c r="R185" s="297" t="s">
        <v>633</v>
      </c>
      <c r="S185" s="298" t="s">
        <v>690</v>
      </c>
      <c r="T185" s="298"/>
      <c r="U185" s="299">
        <v>1307.55</v>
      </c>
      <c r="V185" s="300">
        <v>21.33761615234599</v>
      </c>
      <c r="W185" s="300">
        <v>2452.36853298224</v>
      </c>
      <c r="X185" s="300">
        <v>15.7260215557</v>
      </c>
      <c r="Y185" s="301">
        <v>-0.004843405920855948</v>
      </c>
      <c r="Z185" s="302">
        <v>0.010160127650901483</v>
      </c>
      <c r="AA185">
        <v>0.01662611857285312</v>
      </c>
      <c r="AB185" s="172">
        <v>51.0</v>
      </c>
      <c r="AC185" s="303">
        <v>28044.90778707887</v>
      </c>
      <c r="AD185" s="304"/>
      <c r="AE185" s="304"/>
      <c r="AF185" s="304"/>
    </row>
    <row r="186">
      <c r="A186" s="285">
        <v>0.00275397456322551</v>
      </c>
      <c r="B186" s="286" t="s">
        <v>868</v>
      </c>
      <c r="C186" s="287">
        <v>80000.0</v>
      </c>
      <c r="D186" s="288">
        <v>0.0</v>
      </c>
      <c r="E186" s="289">
        <v>1.0</v>
      </c>
      <c r="F186" s="290">
        <v>0.0029054925133529448</v>
      </c>
      <c r="G186" s="290">
        <v>1.8135513074257152</v>
      </c>
      <c r="H186" s="290">
        <v>-0.3</v>
      </c>
      <c r="I186" s="290">
        <v>1.0</v>
      </c>
      <c r="J186" s="291">
        <v>0.039</v>
      </c>
      <c r="K186" s="290">
        <v>0.0014549769382182207</v>
      </c>
      <c r="L186" s="292">
        <v>-0.0014165556095864797</v>
      </c>
      <c r="M186" s="293" t="s">
        <v>306</v>
      </c>
      <c r="N186" s="294">
        <v>2.1855340172964537</v>
      </c>
      <c r="O186" s="295" t="s">
        <v>306</v>
      </c>
      <c r="P186" s="295" t="s">
        <v>650</v>
      </c>
      <c r="Q186" s="296">
        <v>0.08</v>
      </c>
      <c r="R186" s="297" t="s">
        <v>641</v>
      </c>
      <c r="S186" s="298" t="s">
        <v>634</v>
      </c>
      <c r="T186" s="298"/>
      <c r="U186" s="299">
        <v>6200.81</v>
      </c>
      <c r="V186" s="300">
        <v>12.901540282640493</v>
      </c>
      <c r="W186" s="300">
        <v>4139.374661005126</v>
      </c>
      <c r="X186" s="300">
        <v>14.081652432730401</v>
      </c>
      <c r="Y186" s="301">
        <v>4.17601720722968E-9</v>
      </c>
      <c r="Z186" s="302">
        <v>0.006332589181841103</v>
      </c>
      <c r="AA186">
        <v>-0.05957599610947839</v>
      </c>
      <c r="AB186" s="172">
        <v>51.0</v>
      </c>
      <c r="AC186" s="303">
        <v>80348.02886428375</v>
      </c>
      <c r="AD186" s="304"/>
      <c r="AE186" s="304"/>
      <c r="AF186" s="304"/>
    </row>
    <row r="187">
      <c r="A187" s="285">
        <v>0.002112349889028889</v>
      </c>
      <c r="B187" s="286" t="s">
        <v>869</v>
      </c>
      <c r="C187" s="287">
        <v>17500.0</v>
      </c>
      <c r="D187" s="288">
        <v>0.0</v>
      </c>
      <c r="E187" s="289">
        <v>1.0</v>
      </c>
      <c r="F187" s="290">
        <v>0.001791379201677518</v>
      </c>
      <c r="G187" s="290">
        <v>1.7652076572238042</v>
      </c>
      <c r="H187" s="290">
        <v>-0.3</v>
      </c>
      <c r="I187" s="290">
        <v>1.0</v>
      </c>
      <c r="J187" s="291">
        <v>0.0294</v>
      </c>
      <c r="K187" s="290">
        <v>0.001460262427765672</v>
      </c>
      <c r="L187" s="292">
        <v>-0.0031074088701974717</v>
      </c>
      <c r="M187" s="293" t="s">
        <v>306</v>
      </c>
      <c r="N187" s="294">
        <v>2.3923997325836153</v>
      </c>
      <c r="O187" s="295" t="s">
        <v>306</v>
      </c>
      <c r="P187" s="295" t="s">
        <v>650</v>
      </c>
      <c r="Q187" s="296">
        <v>0.0175</v>
      </c>
      <c r="R187" s="297" t="s">
        <v>644</v>
      </c>
      <c r="S187" s="298" t="s">
        <v>870</v>
      </c>
      <c r="T187" s="298"/>
      <c r="U187" s="299">
        <v>2069.5</v>
      </c>
      <c r="V187" s="300">
        <v>8.456148828219376</v>
      </c>
      <c r="W187" s="300">
        <v>5217.086596250272</v>
      </c>
      <c r="X187" s="300">
        <v>7.404841582123528</v>
      </c>
      <c r="Y187" s="301">
        <v>7.080391951146821E-10</v>
      </c>
      <c r="Z187" s="302">
        <v>0.004270467415957682</v>
      </c>
      <c r="AA187">
        <v>-0.021173550276326836</v>
      </c>
      <c r="AB187" s="172">
        <v>51.0</v>
      </c>
      <c r="AC187" s="303">
        <v>17533.964011162167</v>
      </c>
      <c r="AD187" s="304"/>
      <c r="AE187" s="304"/>
      <c r="AF187" s="304"/>
    </row>
    <row r="188">
      <c r="A188" s="285">
        <v>-0.00400498799918661</v>
      </c>
      <c r="B188" s="286" t="s">
        <v>871</v>
      </c>
      <c r="C188" s="287">
        <v>5120.0</v>
      </c>
      <c r="D188" s="288">
        <v>0.0</v>
      </c>
      <c r="E188" s="289">
        <v>2251510.0</v>
      </c>
      <c r="F188" s="290">
        <v>-0.002003039009036932</v>
      </c>
      <c r="G188" s="290">
        <v>-4.5075702488328435</v>
      </c>
      <c r="H188" s="290">
        <v>-1.66363636364</v>
      </c>
      <c r="I188" s="290">
        <v>-0.8181818182</v>
      </c>
      <c r="J188" s="291">
        <v>-0.0173</v>
      </c>
      <c r="K188" s="290">
        <v>-8.530231996336108E-5</v>
      </c>
      <c r="L188" s="292">
        <v>-0.0019991607938393196</v>
      </c>
      <c r="M188" s="293" t="s">
        <v>631</v>
      </c>
      <c r="N188" s="294">
        <v>-3.416358138543828</v>
      </c>
      <c r="O188" s="295" t="s">
        <v>306</v>
      </c>
      <c r="P188" s="295" t="s">
        <v>637</v>
      </c>
      <c r="Q188" s="296">
        <v>11527.7312</v>
      </c>
      <c r="R188" s="297" t="s">
        <v>633</v>
      </c>
      <c r="S188" s="298" t="s">
        <v>686</v>
      </c>
      <c r="T188" s="298"/>
      <c r="U188" s="299">
        <v>-1.05</v>
      </c>
      <c r="V188" s="300" t="s">
        <v>306</v>
      </c>
      <c r="W188" s="300">
        <v>83.95690906519442</v>
      </c>
      <c r="X188" s="300">
        <v>154.11208874580504</v>
      </c>
      <c r="Y188" s="301">
        <v>-8.465279098072316E-4</v>
      </c>
      <c r="Z188" s="302">
        <v>0.006849586263207931</v>
      </c>
      <c r="AA188">
        <v>-0.372372678838197</v>
      </c>
      <c r="AB188" s="172">
        <v>51.0</v>
      </c>
      <c r="AC188" s="303">
        <v>5216.376763322398</v>
      </c>
      <c r="AD188" s="304"/>
      <c r="AE188" s="304"/>
      <c r="AF188" s="304"/>
    </row>
    <row r="189">
      <c r="A189" s="285">
        <v>-7.337955752940977E-5</v>
      </c>
      <c r="B189" s="286" t="s">
        <v>872</v>
      </c>
      <c r="C189" s="287">
        <v>26800.0</v>
      </c>
      <c r="D189" s="288">
        <v>0.0</v>
      </c>
      <c r="E189" s="289">
        <v>468710.0</v>
      </c>
      <c r="F189" s="290">
        <v>7.634796215229008E-4</v>
      </c>
      <c r="G189" s="290">
        <v>-0.8195648334513386</v>
      </c>
      <c r="H189" s="290">
        <v>-0.89411764706</v>
      </c>
      <c r="I189" s="290">
        <v>0.5294117647</v>
      </c>
      <c r="J189" s="291">
        <v>-0.0113</v>
      </c>
      <c r="K189" s="290">
        <v>5.873425855043821E-5</v>
      </c>
      <c r="L189" s="292">
        <v>7.673363269699731E-4</v>
      </c>
      <c r="M189" s="293" t="s">
        <v>306</v>
      </c>
      <c r="N189" s="294">
        <v>2.313718726864657</v>
      </c>
      <c r="O189" s="295" t="s">
        <v>306</v>
      </c>
      <c r="P189" s="295" t="s">
        <v>650</v>
      </c>
      <c r="Q189" s="296">
        <v>12561.428</v>
      </c>
      <c r="R189" s="297" t="s">
        <v>633</v>
      </c>
      <c r="S189" s="298" t="s">
        <v>666</v>
      </c>
      <c r="T189" s="298" t="s">
        <v>873</v>
      </c>
      <c r="U189" s="299">
        <v>3093.25</v>
      </c>
      <c r="V189" s="300">
        <v>8.664026509334843</v>
      </c>
      <c r="W189" s="300">
        <v>1979.6298556175075</v>
      </c>
      <c r="X189" s="300">
        <v>16.817246068236063</v>
      </c>
      <c r="Y189" s="301">
        <v>-1.5976697122202068E-5</v>
      </c>
      <c r="Z189" s="302">
        <v>0.0019239997862466878</v>
      </c>
      <c r="AA189">
        <v>0.09863501747504544</v>
      </c>
      <c r="AB189" s="172">
        <v>51.0</v>
      </c>
      <c r="AC189" s="303">
        <v>26689.323823047118</v>
      </c>
      <c r="AD189" s="304"/>
      <c r="AE189" s="304"/>
      <c r="AF189" s="304"/>
    </row>
    <row r="190">
      <c r="A190" s="285">
        <v>0.0037496692712639173</v>
      </c>
      <c r="B190" s="286" t="s">
        <v>874</v>
      </c>
      <c r="C190" s="287">
        <v>4680.0</v>
      </c>
      <c r="D190" s="288">
        <v>0.0</v>
      </c>
      <c r="E190" s="289">
        <v>1924110.0</v>
      </c>
      <c r="F190" s="290">
        <v>0.004239324579229305</v>
      </c>
      <c r="G190" s="290">
        <v>1.8416945706398984</v>
      </c>
      <c r="H190" s="290">
        <v>-0.3</v>
      </c>
      <c r="I190" s="290">
        <v>1.0</v>
      </c>
      <c r="J190" s="291">
        <v>0.0323</v>
      </c>
      <c r="K190" s="290">
        <v>9.325147333072914E-4</v>
      </c>
      <c r="L190" s="292">
        <v>0.004243229637453767</v>
      </c>
      <c r="M190" s="293" t="s">
        <v>306</v>
      </c>
      <c r="N190" s="294">
        <v>4.129025351278387</v>
      </c>
      <c r="O190" s="295" t="s">
        <v>306</v>
      </c>
      <c r="P190" s="295" t="s">
        <v>640</v>
      </c>
      <c r="Q190" s="296">
        <v>9004.8348</v>
      </c>
      <c r="R190" s="297" t="s">
        <v>633</v>
      </c>
      <c r="S190" s="298" t="s">
        <v>645</v>
      </c>
      <c r="T190" s="298" t="s">
        <v>646</v>
      </c>
      <c r="U190" s="299">
        <v>44.42</v>
      </c>
      <c r="V190" s="300">
        <v>105.35794687077892</v>
      </c>
      <c r="W190" s="300">
        <v>3169.964778636018</v>
      </c>
      <c r="X190" s="300">
        <v>17.35913669889833</v>
      </c>
      <c r="Y190" s="301">
        <v>6.284754573877524E-4</v>
      </c>
      <c r="Z190" s="302">
        <v>0.017475980933863787</v>
      </c>
      <c r="AA190">
        <v>-0.5569462416639163</v>
      </c>
      <c r="AB190" s="172">
        <v>51.0</v>
      </c>
      <c r="AC190" s="303">
        <v>4616.976881344844</v>
      </c>
      <c r="AD190" s="304"/>
      <c r="AE190" s="304"/>
      <c r="AF190" s="304"/>
    </row>
    <row r="191">
      <c r="A191" s="285">
        <v>0.0011980217387000968</v>
      </c>
      <c r="B191" s="286" t="s">
        <v>875</v>
      </c>
      <c r="C191" s="287">
        <v>12200.0</v>
      </c>
      <c r="D191" s="288">
        <v>0.0</v>
      </c>
      <c r="E191" s="289">
        <v>7201.000000000001</v>
      </c>
      <c r="F191" s="290">
        <v>0.002025885741510885</v>
      </c>
      <c r="G191" s="290">
        <v>-0.2312692157015836</v>
      </c>
      <c r="H191" s="290">
        <v>-0.8</v>
      </c>
      <c r="I191" s="290">
        <v>1.0</v>
      </c>
      <c r="J191" s="291">
        <v>0.0256</v>
      </c>
      <c r="K191" s="290">
        <v>7.890608300189548E-4</v>
      </c>
      <c r="L191" s="292">
        <v>0.00202979467946315</v>
      </c>
      <c r="M191" s="293" t="s">
        <v>306</v>
      </c>
      <c r="N191" s="294">
        <v>1.8706914460542994</v>
      </c>
      <c r="O191" s="295" t="s">
        <v>306</v>
      </c>
      <c r="P191" s="295" t="s">
        <v>640</v>
      </c>
      <c r="Q191" s="296">
        <v>87.85220000000001</v>
      </c>
      <c r="R191" s="297" t="s">
        <v>641</v>
      </c>
      <c r="S191" s="298" t="s">
        <v>708</v>
      </c>
      <c r="T191" s="298"/>
      <c r="U191" s="299">
        <v>288.21</v>
      </c>
      <c r="V191" s="300">
        <v>42.33024530724125</v>
      </c>
      <c r="W191" s="300">
        <v>2337.9027911782223</v>
      </c>
      <c r="X191" s="300">
        <v>38.81810010297964</v>
      </c>
      <c r="Y191" s="301">
        <v>2.011662731228482E-6</v>
      </c>
      <c r="Z191" s="302">
        <v>0.003759768785188751</v>
      </c>
      <c r="AA191">
        <v>-0.5863914214314766</v>
      </c>
      <c r="AB191" s="172">
        <v>51.0</v>
      </c>
      <c r="AC191" s="303">
        <v>12125.957858120835</v>
      </c>
      <c r="AD191" s="304"/>
      <c r="AE191" s="304"/>
      <c r="AF191" s="304"/>
    </row>
    <row r="192">
      <c r="A192" s="285">
        <v>-0.005076289341752253</v>
      </c>
      <c r="B192" s="286" t="s">
        <v>876</v>
      </c>
      <c r="C192" s="287">
        <v>12100.0</v>
      </c>
      <c r="D192" s="288">
        <v>0.0</v>
      </c>
      <c r="E192" s="289">
        <v>57810.0</v>
      </c>
      <c r="F192" s="290">
        <v>-0.001988067160241004</v>
      </c>
      <c r="G192" s="290">
        <v>-6.7143761438703224</v>
      </c>
      <c r="H192" s="290">
        <v>-2.2</v>
      </c>
      <c r="I192" s="290">
        <v>-1.0</v>
      </c>
      <c r="J192" s="291">
        <v>-0.0235</v>
      </c>
      <c r="K192" s="290">
        <v>-4.938358682735018E-4</v>
      </c>
      <c r="L192" s="292">
        <v>-0.00198417572299242</v>
      </c>
      <c r="M192" s="293" t="s">
        <v>654</v>
      </c>
      <c r="N192" s="294">
        <v>-4.365700836755678</v>
      </c>
      <c r="O192" s="295" t="s">
        <v>306</v>
      </c>
      <c r="P192" s="295" t="s">
        <v>637</v>
      </c>
      <c r="Q192" s="296">
        <v>699.501</v>
      </c>
      <c r="R192" s="297" t="s">
        <v>633</v>
      </c>
      <c r="S192" s="298" t="s">
        <v>634</v>
      </c>
      <c r="T192" s="298"/>
      <c r="U192" s="299">
        <v>618.11</v>
      </c>
      <c r="V192" s="300">
        <v>19.5758036595428</v>
      </c>
      <c r="W192" s="300">
        <v>4139.374661005126</v>
      </c>
      <c r="X192" s="300">
        <v>14.081652432730401</v>
      </c>
      <c r="Y192" s="301">
        <v>-6.543674308109817E-5</v>
      </c>
      <c r="Z192" s="302">
        <v>0.008677994251906785</v>
      </c>
      <c r="AA192">
        <v>-0.5331299891218955</v>
      </c>
      <c r="AB192" s="172">
        <v>51.0</v>
      </c>
      <c r="AC192" s="303">
        <v>12472.29877559893</v>
      </c>
      <c r="AD192" s="304"/>
      <c r="AE192" s="304"/>
      <c r="AF192" s="304"/>
    </row>
    <row r="193">
      <c r="A193" s="285">
        <v>4.0925547972127846E-4</v>
      </c>
      <c r="B193" s="286" t="s">
        <v>877</v>
      </c>
      <c r="C193" s="287">
        <v>5150.0</v>
      </c>
      <c r="D193" s="288">
        <v>0.03206412825651306</v>
      </c>
      <c r="E193" s="289">
        <v>255510.0</v>
      </c>
      <c r="F193" s="290">
        <v>7.00185359586047E-4</v>
      </c>
      <c r="G193" s="290">
        <v>-0.2806316945701994</v>
      </c>
      <c r="H193" s="290">
        <v>-0.8</v>
      </c>
      <c r="I193" s="290">
        <v>1.0</v>
      </c>
      <c r="J193" s="291">
        <v>0.0158</v>
      </c>
      <c r="K193" s="290">
        <v>-1.0485935099004487E-5</v>
      </c>
      <c r="L193" s="292">
        <v>7.040672789217296E-4</v>
      </c>
      <c r="M193" s="293" t="s">
        <v>631</v>
      </c>
      <c r="N193" s="294">
        <v>3.5398778484244287</v>
      </c>
      <c r="O193" s="295" t="s">
        <v>306</v>
      </c>
      <c r="P193" s="295" t="s">
        <v>640</v>
      </c>
      <c r="Q193" s="296">
        <v>1315.8765</v>
      </c>
      <c r="R193" s="297" t="s">
        <v>633</v>
      </c>
      <c r="S193" s="298" t="s">
        <v>675</v>
      </c>
      <c r="T193" s="298"/>
      <c r="U193" s="299">
        <v>12.57</v>
      </c>
      <c r="V193" s="300">
        <v>409.70564836913286</v>
      </c>
      <c r="W193" s="300">
        <v>2535.477406310261</v>
      </c>
      <c r="X193" s="300">
        <v>20.629181401078693</v>
      </c>
      <c r="Y193" s="301">
        <v>9.843450015294574E-6</v>
      </c>
      <c r="Z193" s="302">
        <v>0.0015592789583363355</v>
      </c>
      <c r="AA193">
        <v>-0.5810793441422806</v>
      </c>
      <c r="AB193" s="172">
        <v>51.0</v>
      </c>
      <c r="AC193" s="303">
        <v>5114.576858954181</v>
      </c>
      <c r="AD193" s="304"/>
      <c r="AE193" s="304"/>
      <c r="AF193" s="304"/>
    </row>
    <row r="194">
      <c r="A194" s="285">
        <v>-0.0051038143462172</v>
      </c>
      <c r="B194" s="286" t="s">
        <v>878</v>
      </c>
      <c r="C194" s="287">
        <v>20100.0</v>
      </c>
      <c r="D194" s="288">
        <v>0.0</v>
      </c>
      <c r="E194" s="289">
        <v>1.0</v>
      </c>
      <c r="F194" s="290">
        <v>-0.0020045886890807147</v>
      </c>
      <c r="G194" s="290">
        <v>-6.750651498217936</v>
      </c>
      <c r="H194" s="290">
        <v>-2.2</v>
      </c>
      <c r="I194" s="290">
        <v>-1.0</v>
      </c>
      <c r="J194" s="291">
        <v>-0.0147</v>
      </c>
      <c r="K194" s="290">
        <v>-4.919950784272277E-4</v>
      </c>
      <c r="L194" s="292">
        <v>-0.0020007016589266447</v>
      </c>
      <c r="M194" s="293" t="s">
        <v>654</v>
      </c>
      <c r="N194" s="294">
        <v>-4.780027416710626</v>
      </c>
      <c r="O194" s="295" t="s">
        <v>306</v>
      </c>
      <c r="P194" s="295" t="s">
        <v>632</v>
      </c>
      <c r="Q194" s="296">
        <v>0.0201</v>
      </c>
      <c r="R194" s="297" t="s">
        <v>644</v>
      </c>
      <c r="S194" s="298" t="s">
        <v>870</v>
      </c>
      <c r="T194" s="298"/>
      <c r="U194" s="299">
        <v>2826.77</v>
      </c>
      <c r="V194" s="300">
        <v>7.110589117614804</v>
      </c>
      <c r="W194" s="300">
        <v>5217.086596250272</v>
      </c>
      <c r="X194" s="300">
        <v>7.404841582123528</v>
      </c>
      <c r="Y194" s="301">
        <v>-1.8904353944884105E-9</v>
      </c>
      <c r="Z194" s="302">
        <v>0.009560616802996925</v>
      </c>
      <c r="AA194">
        <v>0.3766515615953292</v>
      </c>
      <c r="AB194" s="172">
        <v>51.0</v>
      </c>
      <c r="AC194" s="303">
        <v>20502.88067394304</v>
      </c>
      <c r="AD194" s="304"/>
      <c r="AE194" s="304"/>
      <c r="AF194" s="304"/>
    </row>
    <row r="195">
      <c r="A195" s="285">
        <v>-0.005084828368401828</v>
      </c>
      <c r="B195" s="286" t="s">
        <v>879</v>
      </c>
      <c r="C195" s="287">
        <v>24800.0</v>
      </c>
      <c r="D195" s="288">
        <v>-0.021696252465483234</v>
      </c>
      <c r="E195" s="289">
        <v>578810.0</v>
      </c>
      <c r="F195" s="290">
        <v>-0.001956200878826282</v>
      </c>
      <c r="G195" s="290">
        <v>-6.743267266958702</v>
      </c>
      <c r="H195" s="290">
        <v>-2.2</v>
      </c>
      <c r="I195" s="290">
        <v>-1.0</v>
      </c>
      <c r="J195" s="291">
        <v>-0.0677</v>
      </c>
      <c r="K195" s="290">
        <v>-5.676564414947495E-4</v>
      </c>
      <c r="L195" s="292">
        <v>-0.008880084414921526</v>
      </c>
      <c r="M195" s="293" t="s">
        <v>654</v>
      </c>
      <c r="N195" s="294">
        <v>-3.5856120616722587</v>
      </c>
      <c r="O195" s="295" t="s">
        <v>306</v>
      </c>
      <c r="P195" s="295" t="s">
        <v>637</v>
      </c>
      <c r="Q195" s="296">
        <v>14354.488</v>
      </c>
      <c r="R195" s="297" t="s">
        <v>633</v>
      </c>
      <c r="S195" s="298" t="s">
        <v>645</v>
      </c>
      <c r="T195" s="298" t="s">
        <v>880</v>
      </c>
      <c r="U195" s="299">
        <v>3411.46</v>
      </c>
      <c r="V195" s="300">
        <v>7.269614769043166</v>
      </c>
      <c r="W195" s="300">
        <v>3169.964778636018</v>
      </c>
      <c r="X195" s="300">
        <v>17.35913669889833</v>
      </c>
      <c r="Y195" s="301">
        <v>-0.0013463674202049446</v>
      </c>
      <c r="Z195" s="302">
        <v>0.005502784717371514</v>
      </c>
      <c r="AA195">
        <v>0.23083057440323596</v>
      </c>
      <c r="AB195" s="172">
        <v>51.0</v>
      </c>
      <c r="AC195" s="303">
        <v>25621.684500997053</v>
      </c>
      <c r="AD195" s="304"/>
      <c r="AE195" s="304"/>
      <c r="AF195" s="304"/>
    </row>
    <row r="196">
      <c r="A196" s="285">
        <v>0.006286529764851368</v>
      </c>
      <c r="B196" s="286" t="s">
        <v>881</v>
      </c>
      <c r="C196" s="287">
        <v>15000.0</v>
      </c>
      <c r="D196" s="288">
        <v>0.010101010101010166</v>
      </c>
      <c r="E196" s="289">
        <v>2090409.9999999998</v>
      </c>
      <c r="F196" s="290">
        <v>0.004682032824256622</v>
      </c>
      <c r="G196" s="290">
        <v>1.8177788312934566</v>
      </c>
      <c r="H196" s="290">
        <v>-0.3</v>
      </c>
      <c r="I196" s="290">
        <v>1.0</v>
      </c>
      <c r="J196" s="291">
        <v>0.049</v>
      </c>
      <c r="K196" s="290">
        <v>0.0018125228604646906</v>
      </c>
      <c r="L196" s="292">
        <v>0.004685890770059084</v>
      </c>
      <c r="M196" s="293" t="s">
        <v>306</v>
      </c>
      <c r="N196" s="294">
        <v>4.184823481989636</v>
      </c>
      <c r="O196" s="295" t="s">
        <v>306</v>
      </c>
      <c r="P196" s="295" t="s">
        <v>640</v>
      </c>
      <c r="Q196" s="296">
        <v>31356.149999999998</v>
      </c>
      <c r="R196" s="297" t="s">
        <v>633</v>
      </c>
      <c r="S196" s="298" t="s">
        <v>708</v>
      </c>
      <c r="T196" s="298"/>
      <c r="U196" s="299">
        <v>322.25</v>
      </c>
      <c r="V196" s="300">
        <v>46.54771140418929</v>
      </c>
      <c r="W196" s="300">
        <v>2337.9027911782223</v>
      </c>
      <c r="X196" s="300">
        <v>38.81810010297964</v>
      </c>
      <c r="Y196" s="301">
        <v>0.0036785795967591156</v>
      </c>
      <c r="Z196" s="302">
        <v>0.01999257497009983</v>
      </c>
      <c r="AA196">
        <v>0.6066107237631884</v>
      </c>
      <c r="AB196" s="172">
        <v>51.0</v>
      </c>
      <c r="AC196" s="303">
        <v>15559.671588764068</v>
      </c>
      <c r="AD196" s="304"/>
      <c r="AE196" s="304"/>
      <c r="AF196" s="304"/>
    </row>
    <row r="197">
      <c r="A197" s="285">
        <v>-0.007393819527296628</v>
      </c>
      <c r="B197" s="286" t="s">
        <v>882</v>
      </c>
      <c r="C197" s="287">
        <v>6600.0</v>
      </c>
      <c r="D197" s="288">
        <v>0.0</v>
      </c>
      <c r="E197" s="289">
        <v>1601.0000000000002</v>
      </c>
      <c r="F197" s="290">
        <v>-0.0019325419369017193</v>
      </c>
      <c r="G197" s="290">
        <v>-7.8134995597558285</v>
      </c>
      <c r="H197" s="290">
        <v>-8.4</v>
      </c>
      <c r="I197" s="290">
        <v>-1.0</v>
      </c>
      <c r="J197" s="291">
        <v>-0.1538</v>
      </c>
      <c r="K197" s="290">
        <v>-2.8693612760158805E-4</v>
      </c>
      <c r="L197" s="292">
        <v>-0.001928663470267808</v>
      </c>
      <c r="M197" s="293" t="s">
        <v>738</v>
      </c>
      <c r="N197" s="294">
        <v>-5.467806337553154</v>
      </c>
      <c r="O197" s="295" t="s">
        <v>306</v>
      </c>
      <c r="P197" s="295" t="s">
        <v>637</v>
      </c>
      <c r="Q197" s="296">
        <v>10.566600000000001</v>
      </c>
      <c r="R197" s="297" t="s">
        <v>644</v>
      </c>
      <c r="S197" s="298" t="s">
        <v>634</v>
      </c>
      <c r="T197" s="298"/>
      <c r="U197" s="299">
        <v>474.66</v>
      </c>
      <c r="V197" s="300">
        <v>13.904689672607761</v>
      </c>
      <c r="W197" s="300">
        <v>4139.374661005126</v>
      </c>
      <c r="X197" s="300">
        <v>14.081652432730401</v>
      </c>
      <c r="Y197" s="301">
        <v>-1.4341882134422824E-6</v>
      </c>
      <c r="Z197" s="302">
        <v>0.01054542887548382</v>
      </c>
      <c r="AA197">
        <v>-0.5996030104847174</v>
      </c>
      <c r="AB197" s="172">
        <v>51.0</v>
      </c>
      <c r="AC197" s="303">
        <v>7208.204330100718</v>
      </c>
      <c r="AD197" s="304"/>
      <c r="AE197" s="304"/>
      <c r="AF197" s="304"/>
    </row>
    <row r="198">
      <c r="A198" s="285">
        <v>0.001297512298625856</v>
      </c>
      <c r="B198" s="286" t="s">
        <v>883</v>
      </c>
      <c r="C198" s="287">
        <v>10300.0</v>
      </c>
      <c r="D198" s="288">
        <v>0.0</v>
      </c>
      <c r="E198" s="289">
        <v>10401.0</v>
      </c>
      <c r="F198" s="290">
        <v>7.687302210409573E-4</v>
      </c>
      <c r="G198" s="290">
        <v>0.7233328451670624</v>
      </c>
      <c r="H198" s="290">
        <v>0.5999999999999999</v>
      </c>
      <c r="I198" s="290">
        <v>1.0</v>
      </c>
      <c r="J198" s="291">
        <v>0.0198</v>
      </c>
      <c r="K198" s="290">
        <v>8.408718507844307E-4</v>
      </c>
      <c r="L198" s="292">
        <v>-8.345547877844852E-4</v>
      </c>
      <c r="M198" s="293" t="s">
        <v>306</v>
      </c>
      <c r="N198" s="294">
        <v>1.633456296354301</v>
      </c>
      <c r="O198" s="295" t="s">
        <v>306</v>
      </c>
      <c r="P198" s="295" t="s">
        <v>650</v>
      </c>
      <c r="Q198" s="296">
        <v>107.1303</v>
      </c>
      <c r="R198" s="297" t="s">
        <v>644</v>
      </c>
      <c r="S198" s="298" t="s">
        <v>634</v>
      </c>
      <c r="T198" s="298"/>
      <c r="U198" s="299">
        <v>14.42</v>
      </c>
      <c r="V198" s="300">
        <v>714.2857142857143</v>
      </c>
      <c r="W198" s="300">
        <v>4139.374661005126</v>
      </c>
      <c r="X198" s="300">
        <v>14.081652432730401</v>
      </c>
      <c r="Y198" s="301">
        <v>2.6550239887636203E-6</v>
      </c>
      <c r="Z198" s="302">
        <v>0.0012105816920592446</v>
      </c>
      <c r="AA198">
        <v>-0.03633186595953963</v>
      </c>
      <c r="AB198" s="172">
        <v>51.0</v>
      </c>
      <c r="AC198" s="303">
        <v>10314.163042390624</v>
      </c>
      <c r="AD198" s="304"/>
      <c r="AE198" s="304"/>
      <c r="AF198" s="304"/>
    </row>
    <row r="199">
      <c r="A199" s="285">
        <v>-0.0033010044451503495</v>
      </c>
      <c r="B199" s="286" t="s">
        <v>884</v>
      </c>
      <c r="C199" s="287">
        <v>4550.0</v>
      </c>
      <c r="D199" s="288">
        <v>0.0</v>
      </c>
      <c r="E199" s="289">
        <v>155810.0</v>
      </c>
      <c r="F199" s="290">
        <v>-0.0020099255567649944</v>
      </c>
      <c r="G199" s="290">
        <v>-3.025934912170159</v>
      </c>
      <c r="H199" s="290">
        <v>-1.58571428572</v>
      </c>
      <c r="I199" s="290">
        <v>-0.4285714286</v>
      </c>
      <c r="J199" s="291">
        <v>-0.0022</v>
      </c>
      <c r="K199" s="290">
        <v>3.9500156441496406E-5</v>
      </c>
      <c r="L199" s="292">
        <v>-0.002006040461057378</v>
      </c>
      <c r="M199" s="293" t="s">
        <v>631</v>
      </c>
      <c r="N199" s="294">
        <v>6.792070169931118</v>
      </c>
      <c r="O199" s="295" t="s">
        <v>306</v>
      </c>
      <c r="P199" s="295" t="s">
        <v>632</v>
      </c>
      <c r="Q199" s="296">
        <v>708.9355</v>
      </c>
      <c r="R199" s="297" t="s">
        <v>633</v>
      </c>
      <c r="S199" s="298" t="s">
        <v>634</v>
      </c>
      <c r="T199" s="298"/>
      <c r="U199" s="299">
        <v>56.04</v>
      </c>
      <c r="V199" s="300">
        <v>81.192005710207</v>
      </c>
      <c r="W199" s="300">
        <v>4139.374661005126</v>
      </c>
      <c r="X199" s="300">
        <v>14.081652432730401</v>
      </c>
      <c r="Y199" s="301">
        <v>-4.2814068861727064E-5</v>
      </c>
      <c r="Z199" s="302">
        <v>0.004175335258047527</v>
      </c>
      <c r="AA199">
        <v>-0.5281672895639451</v>
      </c>
      <c r="AB199" s="172">
        <v>51.0</v>
      </c>
      <c r="AC199" s="303">
        <v>4583.848934164782</v>
      </c>
      <c r="AD199" s="304"/>
      <c r="AE199" s="304"/>
      <c r="AF199" s="304"/>
    </row>
    <row r="200">
      <c r="A200" s="285">
        <v>0.004045577503276422</v>
      </c>
      <c r="B200" s="286" t="s">
        <v>885</v>
      </c>
      <c r="C200" s="287">
        <v>38950.0</v>
      </c>
      <c r="D200" s="288">
        <v>0.0</v>
      </c>
      <c r="E200" s="289">
        <v>3028310.0</v>
      </c>
      <c r="F200" s="290">
        <v>0.004451513361389959</v>
      </c>
      <c r="G200" s="290">
        <v>1.582486449757817</v>
      </c>
      <c r="H200" s="290">
        <v>-0.3406779661</v>
      </c>
      <c r="I200" s="290">
        <v>0.7966101695</v>
      </c>
      <c r="J200" s="291">
        <v>0.0579</v>
      </c>
      <c r="K200" s="290">
        <v>0.0026317163825194233</v>
      </c>
      <c r="L200" s="292">
        <v>-0.006583372067577923</v>
      </c>
      <c r="M200" s="293" t="s">
        <v>306</v>
      </c>
      <c r="N200" s="294">
        <v>4.355368980975404</v>
      </c>
      <c r="O200" s="295" t="s">
        <v>306</v>
      </c>
      <c r="P200" s="295" t="s">
        <v>650</v>
      </c>
      <c r="Q200" s="296">
        <v>117952.6745</v>
      </c>
      <c r="R200" s="297" t="s">
        <v>633</v>
      </c>
      <c r="S200" s="298" t="s">
        <v>642</v>
      </c>
      <c r="T200" s="298"/>
      <c r="U200" s="299">
        <v>1738.95</v>
      </c>
      <c r="V200" s="300">
        <v>22.39857385203715</v>
      </c>
      <c r="W200" s="300">
        <v>2393.932165164847</v>
      </c>
      <c r="X200" s="300">
        <v>15.498907027838142</v>
      </c>
      <c r="Y200" s="301">
        <v>0.009115933179239734</v>
      </c>
      <c r="Z200" s="302">
        <v>0.01952261379355989</v>
      </c>
      <c r="AA200">
        <v>-0.1484411285086118</v>
      </c>
      <c r="AB200" s="172">
        <v>51.0</v>
      </c>
      <c r="AC200" s="303">
        <v>38144.744583571504</v>
      </c>
      <c r="AD200" s="304"/>
      <c r="AE200" s="304"/>
      <c r="AF200" s="304"/>
    </row>
    <row r="201">
      <c r="A201" s="285">
        <v>-0.004918534326388342</v>
      </c>
      <c r="B201" s="286" t="s">
        <v>886</v>
      </c>
      <c r="C201" s="287">
        <v>8000.0</v>
      </c>
      <c r="D201" s="288">
        <v>0.0</v>
      </c>
      <c r="E201" s="289">
        <v>2401.0000000000005</v>
      </c>
      <c r="F201" s="290">
        <v>-0.00199622788294845</v>
      </c>
      <c r="G201" s="290">
        <v>-6.729118788344735</v>
      </c>
      <c r="H201" s="290">
        <v>-2.2</v>
      </c>
      <c r="I201" s="290">
        <v>-1.0</v>
      </c>
      <c r="J201" s="291">
        <v>-0.0123</v>
      </c>
      <c r="K201" s="290">
        <v>-1.5192695929914764E-4</v>
      </c>
      <c r="L201" s="292">
        <v>-0.001992345730573985</v>
      </c>
      <c r="M201" s="293" t="s">
        <v>654</v>
      </c>
      <c r="N201" s="294">
        <v>-4.078733749809646</v>
      </c>
      <c r="O201" s="295" t="s">
        <v>306</v>
      </c>
      <c r="P201" s="295" t="s">
        <v>637</v>
      </c>
      <c r="Q201" s="296">
        <v>19.208000000000002</v>
      </c>
      <c r="R201" s="297" t="s">
        <v>641</v>
      </c>
      <c r="S201" s="298" t="s">
        <v>708</v>
      </c>
      <c r="T201" s="298"/>
      <c r="U201" s="299">
        <v>53.45</v>
      </c>
      <c r="V201" s="300">
        <v>149.67259120673526</v>
      </c>
      <c r="W201" s="300">
        <v>2337.9027911782223</v>
      </c>
      <c r="X201" s="300">
        <v>38.81810010297964</v>
      </c>
      <c r="Y201" s="301">
        <v>-1.7333697222275157E-6</v>
      </c>
      <c r="Z201" s="302">
        <v>0.008120903841087523</v>
      </c>
      <c r="AA201">
        <v>0.22477549090993576</v>
      </c>
      <c r="AB201" s="172">
        <v>51.0</v>
      </c>
      <c r="AC201" s="303">
        <v>8158.1768316254875</v>
      </c>
      <c r="AD201" s="304"/>
      <c r="AE201" s="304"/>
      <c r="AF201" s="304"/>
    </row>
    <row r="202">
      <c r="A202" s="285">
        <v>-0.003249849862396145</v>
      </c>
      <c r="B202" s="286" t="s">
        <v>887</v>
      </c>
      <c r="C202" s="287">
        <v>10700.0</v>
      </c>
      <c r="D202" s="288">
        <v>0.0</v>
      </c>
      <c r="E202" s="289">
        <v>101.0</v>
      </c>
      <c r="F202" s="290">
        <v>-0.0020111584838122397</v>
      </c>
      <c r="G202" s="290">
        <v>-2.5306555735469605</v>
      </c>
      <c r="H202" s="290">
        <v>-1.0</v>
      </c>
      <c r="I202" s="290">
        <v>0.0</v>
      </c>
      <c r="J202" s="291">
        <v>-0.0093</v>
      </c>
      <c r="K202" s="290">
        <v>-0.0010181790104563597</v>
      </c>
      <c r="L202" s="292">
        <v>-0.0020072458135069345</v>
      </c>
      <c r="M202" s="293" t="s">
        <v>631</v>
      </c>
      <c r="N202" s="294">
        <v>-2.139200882335393</v>
      </c>
      <c r="O202" s="295" t="s">
        <v>306</v>
      </c>
      <c r="P202" s="295" t="s">
        <v>632</v>
      </c>
      <c r="Q202" s="296">
        <v>1.0807</v>
      </c>
      <c r="R202" s="297" t="s">
        <v>644</v>
      </c>
      <c r="S202" s="298" t="s">
        <v>870</v>
      </c>
      <c r="T202" s="298"/>
      <c r="U202" s="299">
        <v>700.52</v>
      </c>
      <c r="V202" s="300">
        <v>15.274367612630618</v>
      </c>
      <c r="W202" s="300">
        <v>5217.086596250272</v>
      </c>
      <c r="X202" s="300">
        <v>7.404841582123528</v>
      </c>
      <c r="Y202" s="301">
        <v>-6.564837297908131E-8</v>
      </c>
      <c r="Z202" s="302">
        <v>0.004839403815272307</v>
      </c>
      <c r="AA202">
        <v>-0.3438023467201471</v>
      </c>
      <c r="AB202" s="172">
        <v>51.0</v>
      </c>
      <c r="AC202" s="303">
        <v>10750.23052561589</v>
      </c>
      <c r="AD202" s="304"/>
      <c r="AE202" s="304"/>
      <c r="AF202" s="304"/>
    </row>
    <row r="203">
      <c r="A203" s="285">
        <v>0.00475189189506151</v>
      </c>
      <c r="B203" s="286" t="s">
        <v>888</v>
      </c>
      <c r="C203" s="287">
        <v>34250.0</v>
      </c>
      <c r="D203" s="288">
        <v>-0.001457725947521804</v>
      </c>
      <c r="E203" s="289">
        <v>2513110.0</v>
      </c>
      <c r="F203" s="290">
        <v>0.005253741002521078</v>
      </c>
      <c r="G203" s="290">
        <v>1.7846045429791464</v>
      </c>
      <c r="H203" s="290">
        <v>-0.30869565217999995</v>
      </c>
      <c r="I203" s="290">
        <v>0.9565217391</v>
      </c>
      <c r="J203" s="291">
        <v>0.0703</v>
      </c>
      <c r="K203" s="290">
        <v>0.0029406392550841267</v>
      </c>
      <c r="L203" s="292">
        <v>-0.002884384644650982</v>
      </c>
      <c r="M203" s="293" t="s">
        <v>306</v>
      </c>
      <c r="N203" s="294">
        <v>4.6505272256398325</v>
      </c>
      <c r="O203" s="295" t="s">
        <v>306</v>
      </c>
      <c r="P203" s="295" t="s">
        <v>640</v>
      </c>
      <c r="Q203" s="296">
        <v>86074.0175</v>
      </c>
      <c r="R203" s="297" t="s">
        <v>633</v>
      </c>
      <c r="S203" s="298" t="s">
        <v>661</v>
      </c>
      <c r="T203" s="298"/>
      <c r="U203" s="299">
        <v>2665.82</v>
      </c>
      <c r="V203" s="300">
        <v>12.84782918576648</v>
      </c>
      <c r="W203" s="300">
        <v>2915.235656719304</v>
      </c>
      <c r="X203" s="300">
        <v>16.748800755369235</v>
      </c>
      <c r="Y203" s="301">
        <v>0.007797791700875041</v>
      </c>
      <c r="Z203" s="302">
        <v>0.023775892186317295</v>
      </c>
      <c r="AA203">
        <v>-0.04442130002053413</v>
      </c>
      <c r="AB203" s="172">
        <v>51.0</v>
      </c>
      <c r="AC203" s="303">
        <v>34063.90013027251</v>
      </c>
      <c r="AD203" s="304"/>
      <c r="AE203" s="304"/>
      <c r="AF203" s="304"/>
    </row>
    <row r="204">
      <c r="A204" s="285">
        <v>0.003167320943650399</v>
      </c>
      <c r="B204" s="286" t="s">
        <v>889</v>
      </c>
      <c r="C204" s="287">
        <v>52900.0</v>
      </c>
      <c r="D204" s="288">
        <v>0.007619047619047636</v>
      </c>
      <c r="E204" s="289">
        <v>322310.0</v>
      </c>
      <c r="F204" s="290">
        <v>0.004447081657580653</v>
      </c>
      <c r="G204" s="290">
        <v>1.840913967073235</v>
      </c>
      <c r="H204" s="290">
        <v>-0.3</v>
      </c>
      <c r="I204" s="290">
        <v>1.0</v>
      </c>
      <c r="J204" s="291">
        <v>0.058</v>
      </c>
      <c r="K204" s="290">
        <v>5.199241132207116E-4</v>
      </c>
      <c r="L204" s="292">
        <v>-0.006833904305295178</v>
      </c>
      <c r="M204" s="293" t="s">
        <v>306</v>
      </c>
      <c r="N204" s="294">
        <v>4.235066166082495</v>
      </c>
      <c r="O204" s="295" t="s">
        <v>306</v>
      </c>
      <c r="P204" s="295" t="s">
        <v>640</v>
      </c>
      <c r="Q204" s="296">
        <v>17050.199</v>
      </c>
      <c r="R204" s="297" t="s">
        <v>633</v>
      </c>
      <c r="S204" s="298" t="s">
        <v>675</v>
      </c>
      <c r="T204" s="298"/>
      <c r="U204" s="299">
        <v>3475.28</v>
      </c>
      <c r="V204" s="300">
        <v>15.221795078382172</v>
      </c>
      <c r="W204" s="300">
        <v>2535.477406310261</v>
      </c>
      <c r="X204" s="300">
        <v>20.629181401078693</v>
      </c>
      <c r="Y204" s="301">
        <v>9.996024401441913E-4</v>
      </c>
      <c r="Z204" s="302">
        <v>0.01951231214664708</v>
      </c>
      <c r="AA204">
        <v>-0.12986767572035884</v>
      </c>
      <c r="AB204" s="172">
        <v>51.0</v>
      </c>
      <c r="AC204" s="303">
        <v>52189.0289849054</v>
      </c>
      <c r="AD204" s="304"/>
      <c r="AE204" s="304"/>
      <c r="AF204" s="304"/>
    </row>
    <row r="205">
      <c r="A205" s="285">
        <v>0.004549956887951305</v>
      </c>
      <c r="B205" s="286" t="s">
        <v>890</v>
      </c>
      <c r="C205" s="287">
        <v>46500.0</v>
      </c>
      <c r="D205" s="288">
        <v>0.0</v>
      </c>
      <c r="E205" s="289">
        <v>983110.0</v>
      </c>
      <c r="F205" s="290">
        <v>0.00510271964750693</v>
      </c>
      <c r="G205" s="290">
        <v>1.8482231583573039</v>
      </c>
      <c r="H205" s="290">
        <v>-0.3</v>
      </c>
      <c r="I205" s="290">
        <v>1.0</v>
      </c>
      <c r="J205" s="291">
        <v>0.055</v>
      </c>
      <c r="K205" s="290">
        <v>0.0015476075080446288</v>
      </c>
      <c r="L205" s="292">
        <v>0.003020747242207135</v>
      </c>
      <c r="M205" s="293" t="s">
        <v>306</v>
      </c>
      <c r="N205" s="294">
        <v>4.43875774832442</v>
      </c>
      <c r="O205" s="295" t="s">
        <v>306</v>
      </c>
      <c r="P205" s="295" t="s">
        <v>640</v>
      </c>
      <c r="Q205" s="296">
        <v>45714.615</v>
      </c>
      <c r="R205" s="297" t="s">
        <v>633</v>
      </c>
      <c r="S205" s="298" t="s">
        <v>675</v>
      </c>
      <c r="T205" s="298"/>
      <c r="U205" s="299">
        <v>6275.81</v>
      </c>
      <c r="V205" s="300">
        <v>7.409402132951762</v>
      </c>
      <c r="W205" s="300">
        <v>2535.477406310261</v>
      </c>
      <c r="X205" s="300">
        <v>20.629181401078693</v>
      </c>
      <c r="Y205" s="301">
        <v>0.0038947351051472168</v>
      </c>
      <c r="Z205" s="302">
        <v>0.02315994037185257</v>
      </c>
      <c r="AA205">
        <v>0.2368064620638768</v>
      </c>
      <c r="AB205" s="172">
        <v>51.0</v>
      </c>
      <c r="AC205" s="303">
        <v>46873.112583594375</v>
      </c>
      <c r="AD205" s="304"/>
      <c r="AE205" s="304"/>
      <c r="AF205" s="304"/>
    </row>
    <row r="206">
      <c r="A206" s="285">
        <v>0.012584998729755903</v>
      </c>
      <c r="B206" s="286" t="s">
        <v>891</v>
      </c>
      <c r="C206" s="287">
        <v>70000.0</v>
      </c>
      <c r="D206" s="288">
        <v>0.0</v>
      </c>
      <c r="E206" s="289">
        <v>601.0</v>
      </c>
      <c r="F206" s="290">
        <v>0.011832029996643963</v>
      </c>
      <c r="G206" s="290">
        <v>3.9033745855426374</v>
      </c>
      <c r="H206" s="290">
        <v>2.6</v>
      </c>
      <c r="I206" s="290">
        <v>1.0</v>
      </c>
      <c r="J206" s="291">
        <v>0.1254</v>
      </c>
      <c r="K206" s="290">
        <v>0.007832365778865811</v>
      </c>
      <c r="L206" s="292">
        <v>-0.01064791111689006</v>
      </c>
      <c r="M206" s="293" t="s">
        <v>670</v>
      </c>
      <c r="N206" s="294">
        <v>3.4186406285034856</v>
      </c>
      <c r="O206" s="295" t="s">
        <v>306</v>
      </c>
      <c r="P206" s="295" t="s">
        <v>650</v>
      </c>
      <c r="Q206" s="296">
        <v>42.07</v>
      </c>
      <c r="R206" s="297" t="s">
        <v>641</v>
      </c>
      <c r="S206" s="298" t="s">
        <v>708</v>
      </c>
      <c r="T206" s="298"/>
      <c r="U206" s="299">
        <v>19590.48</v>
      </c>
      <c r="V206" s="300">
        <v>3.573164108281165</v>
      </c>
      <c r="W206" s="300">
        <v>2337.9027911782223</v>
      </c>
      <c r="X206" s="300">
        <v>38.81810010297964</v>
      </c>
      <c r="Y206" s="301">
        <v>1.0096168212076287E-5</v>
      </c>
      <c r="Z206" s="302">
        <v>0.040751611086299336</v>
      </c>
      <c r="AA206">
        <v>1.3181396990828884</v>
      </c>
      <c r="AB206" s="172">
        <v>51.0</v>
      </c>
      <c r="AC206" s="303">
        <v>78179.61840361236</v>
      </c>
      <c r="AD206" s="304"/>
      <c r="AE206" s="304"/>
      <c r="AF206" s="304"/>
    </row>
    <row r="207">
      <c r="A207" s="285">
        <v>-0.004892891212249704</v>
      </c>
      <c r="B207" s="286" t="s">
        <v>892</v>
      </c>
      <c r="C207" s="287">
        <v>21000.0</v>
      </c>
      <c r="D207" s="288">
        <v>0.0</v>
      </c>
      <c r="E207" s="289">
        <v>1.0</v>
      </c>
      <c r="F207" s="290">
        <v>-0.0019330452113520962</v>
      </c>
      <c r="G207" s="290">
        <v>-6.724010440441269</v>
      </c>
      <c r="H207" s="290">
        <v>-2.2</v>
      </c>
      <c r="I207" s="290">
        <v>-1.0</v>
      </c>
      <c r="J207" s="291">
        <v>-0.1322</v>
      </c>
      <c r="K207" s="290">
        <v>-2.4658871156806966E-4</v>
      </c>
      <c r="L207" s="292">
        <v>-0.0019292822416623714</v>
      </c>
      <c r="M207" s="293" t="s">
        <v>654</v>
      </c>
      <c r="N207" s="294">
        <v>-4.854440326604277</v>
      </c>
      <c r="O207" s="295" t="s">
        <v>306</v>
      </c>
      <c r="P207" s="295" t="s">
        <v>637</v>
      </c>
      <c r="Q207" s="296">
        <v>0.021</v>
      </c>
      <c r="R207" s="297" t="s">
        <v>641</v>
      </c>
      <c r="S207" s="298" t="s">
        <v>668</v>
      </c>
      <c r="T207" s="298"/>
      <c r="U207" s="299">
        <v>777.74</v>
      </c>
      <c r="V207" s="300">
        <v>27.00131149227248</v>
      </c>
      <c r="W207" s="300">
        <v>2594.6693386284364</v>
      </c>
      <c r="X207" s="300">
        <v>20.767722146730023</v>
      </c>
      <c r="Y207" s="301">
        <v>-1.8876996310119407E-9</v>
      </c>
      <c r="Z207" s="302">
        <v>0.009362664731763554</v>
      </c>
      <c r="AA207">
        <v>-0.4115725520812884</v>
      </c>
      <c r="AB207" s="172">
        <v>51.0</v>
      </c>
      <c r="AC207" s="303">
        <v>22181.88279954805</v>
      </c>
      <c r="AD207" s="304"/>
      <c r="AE207" s="304"/>
      <c r="AF207" s="304"/>
    </row>
    <row r="208">
      <c r="A208" s="285">
        <v>-0.003367287166299527</v>
      </c>
      <c r="B208" s="286" t="s">
        <v>893</v>
      </c>
      <c r="C208" s="287">
        <v>28600.0</v>
      </c>
      <c r="D208" s="288">
        <v>0.0</v>
      </c>
      <c r="E208" s="289">
        <v>1.0</v>
      </c>
      <c r="F208" s="290">
        <v>-0.0016836467209867818</v>
      </c>
      <c r="G208" s="290">
        <v>-3.677125835072093</v>
      </c>
      <c r="H208" s="290">
        <v>-2.06</v>
      </c>
      <c r="I208" s="290">
        <v>-0.1</v>
      </c>
      <c r="J208" s="291">
        <v>0.0</v>
      </c>
      <c r="K208" s="290">
        <v>-3.512867187160948E-4</v>
      </c>
      <c r="L208" s="292">
        <v>-0.0016797317801301819</v>
      </c>
      <c r="M208" s="293" t="s">
        <v>631</v>
      </c>
      <c r="N208" s="294">
        <v>-1.8475566689751437</v>
      </c>
      <c r="O208" s="295" t="s">
        <v>306</v>
      </c>
      <c r="P208" s="295" t="s">
        <v>658</v>
      </c>
      <c r="Q208" s="296">
        <v>0.0286</v>
      </c>
      <c r="R208" s="297" t="s">
        <v>641</v>
      </c>
      <c r="S208" s="298" t="s">
        <v>671</v>
      </c>
      <c r="T208" s="298"/>
      <c r="U208" s="299">
        <v>12.8</v>
      </c>
      <c r="V208" s="300">
        <v>2234.375</v>
      </c>
      <c r="W208" s="300">
        <v>2688.409640296541</v>
      </c>
      <c r="X208" s="300">
        <v>10.789483831263633</v>
      </c>
      <c r="Y208" s="301">
        <v>-1.7755957763543764E-9</v>
      </c>
      <c r="Z208" s="302">
        <v>0.003195672310171334</v>
      </c>
      <c r="AA208">
        <v>-0.4797803861637211</v>
      </c>
      <c r="AB208" s="172">
        <v>51.0</v>
      </c>
      <c r="AC208" s="303">
        <v>28585.540238240486</v>
      </c>
      <c r="AD208" s="304"/>
      <c r="AE208" s="304"/>
      <c r="AF208" s="304"/>
    </row>
    <row r="209">
      <c r="A209" s="285">
        <v>-0.003139588404827731</v>
      </c>
      <c r="B209" s="286" t="s">
        <v>894</v>
      </c>
      <c r="C209" s="287">
        <v>92900.0</v>
      </c>
      <c r="D209" s="288">
        <v>0.0</v>
      </c>
      <c r="E209" s="289">
        <v>1.0</v>
      </c>
      <c r="F209" s="290">
        <v>-0.0020128301093956594</v>
      </c>
      <c r="G209" s="290">
        <v>-2.3125024439523334</v>
      </c>
      <c r="H209" s="290">
        <v>-0.95918367346</v>
      </c>
      <c r="I209" s="290">
        <v>0.2040816327</v>
      </c>
      <c r="J209" s="291">
        <v>-0.0403</v>
      </c>
      <c r="K209" s="290">
        <v>-0.001173338734582688</v>
      </c>
      <c r="L209" s="292">
        <v>-0.0020090245617121853</v>
      </c>
      <c r="M209" s="293" t="s">
        <v>631</v>
      </c>
      <c r="N209" s="294">
        <v>-0.8891415583259898</v>
      </c>
      <c r="O209" s="295" t="s">
        <v>306</v>
      </c>
      <c r="P209" s="295" t="s">
        <v>632</v>
      </c>
      <c r="Q209" s="296">
        <v>0.0929</v>
      </c>
      <c r="R209" s="297" t="s">
        <v>644</v>
      </c>
      <c r="S209" s="298" t="s">
        <v>634</v>
      </c>
      <c r="T209" s="298"/>
      <c r="U209" s="299">
        <v>2378.39</v>
      </c>
      <c r="V209" s="300">
        <v>39.06003641118572</v>
      </c>
      <c r="W209" s="300">
        <v>4139.374661005126</v>
      </c>
      <c r="X209" s="300">
        <v>14.081652432730401</v>
      </c>
      <c r="Y209" s="301">
        <v>-5.473381461425319E-9</v>
      </c>
      <c r="Z209" s="302">
        <v>0.002390926801406208</v>
      </c>
      <c r="AA209">
        <v>-0.2954324052091103</v>
      </c>
      <c r="AB209" s="172">
        <v>51.0</v>
      </c>
      <c r="AC209" s="303">
        <v>95603.55699635198</v>
      </c>
      <c r="AD209" s="304"/>
      <c r="AE209" s="304"/>
      <c r="AF209" s="304"/>
    </row>
    <row r="210">
      <c r="A210" s="285">
        <v>-0.0034767592448594667</v>
      </c>
      <c r="B210" s="286" t="s">
        <v>895</v>
      </c>
      <c r="C210" s="287">
        <v>4200.0</v>
      </c>
      <c r="D210" s="288">
        <v>0.0</v>
      </c>
      <c r="E210" s="289">
        <v>177401.0</v>
      </c>
      <c r="F210" s="290">
        <v>-0.002007249608380289</v>
      </c>
      <c r="G210" s="290">
        <v>-3.912263984025818</v>
      </c>
      <c r="H210" s="290">
        <v>-1.56666666666</v>
      </c>
      <c r="I210" s="290">
        <v>-0.3333333333</v>
      </c>
      <c r="J210" s="291">
        <v>0.0244</v>
      </c>
      <c r="K210" s="290">
        <v>4.123031214315297E-5</v>
      </c>
      <c r="L210" s="292">
        <v>-0.0020032656542613545</v>
      </c>
      <c r="M210" s="293" t="s">
        <v>631</v>
      </c>
      <c r="N210" s="294">
        <v>-2.3210736464208157</v>
      </c>
      <c r="O210" s="295" t="s">
        <v>306</v>
      </c>
      <c r="P210" s="295" t="s">
        <v>632</v>
      </c>
      <c r="Q210" s="296">
        <v>745.0842</v>
      </c>
      <c r="R210" s="297" t="s">
        <v>644</v>
      </c>
      <c r="S210" s="298" t="s">
        <v>666</v>
      </c>
      <c r="T210" s="298" t="s">
        <v>896</v>
      </c>
      <c r="U210" s="299">
        <v>-1899.91</v>
      </c>
      <c r="V210" s="300" t="s">
        <v>306</v>
      </c>
      <c r="W210" s="300">
        <v>1979.6298556175075</v>
      </c>
      <c r="X210" s="300">
        <v>16.817246068236063</v>
      </c>
      <c r="Y210" s="301">
        <v>-4.7393278151366914E-5</v>
      </c>
      <c r="Z210" s="302">
        <v>0.005071282711737514</v>
      </c>
      <c r="AA210">
        <v>-0.5935325938326677</v>
      </c>
      <c r="AB210" s="172">
        <v>51.0</v>
      </c>
      <c r="AC210" s="303">
        <v>4337.710854318216</v>
      </c>
      <c r="AD210" s="304"/>
      <c r="AE210" s="304"/>
      <c r="AF210" s="304"/>
    </row>
    <row r="211">
      <c r="A211" s="285">
        <v>0.0015910839627558337</v>
      </c>
      <c r="B211" s="286" t="s">
        <v>897</v>
      </c>
      <c r="C211" s="287">
        <v>10700.0</v>
      </c>
      <c r="D211" s="288">
        <v>0.0</v>
      </c>
      <c r="E211" s="289">
        <v>525210.0</v>
      </c>
      <c r="F211" s="290">
        <v>2.232873972702788E-4</v>
      </c>
      <c r="G211" s="290">
        <v>0.5082080994539744</v>
      </c>
      <c r="H211" s="290">
        <v>2.0</v>
      </c>
      <c r="I211" s="290">
        <v>0.0</v>
      </c>
      <c r="J211" s="291">
        <v>0.0483</v>
      </c>
      <c r="K211" s="290">
        <v>0.0012442388258226771</v>
      </c>
      <c r="L211" s="292">
        <v>-0.0027989051313409125</v>
      </c>
      <c r="M211" s="293" t="s">
        <v>306</v>
      </c>
      <c r="N211" s="294">
        <v>0.007088070041162742</v>
      </c>
      <c r="O211" s="295" t="s">
        <v>306</v>
      </c>
      <c r="P211" s="295" t="s">
        <v>658</v>
      </c>
      <c r="Q211" s="296">
        <v>5619.747</v>
      </c>
      <c r="R211" s="297" t="s">
        <v>644</v>
      </c>
      <c r="S211" s="298" t="s">
        <v>634</v>
      </c>
      <c r="T211" s="298"/>
      <c r="U211" s="299">
        <v>1206.61</v>
      </c>
      <c r="V211" s="300">
        <v>8.867819759491468</v>
      </c>
      <c r="W211" s="300">
        <v>4139.374661005126</v>
      </c>
      <c r="X211" s="300">
        <v>14.081652432730401</v>
      </c>
      <c r="Y211" s="301">
        <v>1.722484146479763E-4</v>
      </c>
      <c r="Z211" s="302">
        <v>5.873417397870186E-6</v>
      </c>
      <c r="AA211">
        <v>-0.2993366873974548</v>
      </c>
      <c r="AB211" s="172">
        <v>51.0</v>
      </c>
      <c r="AC211" s="303">
        <v>10966.106988718371</v>
      </c>
      <c r="AD211" s="304"/>
      <c r="AE211" s="304"/>
      <c r="AF211" s="304"/>
    </row>
    <row r="212">
      <c r="A212" s="285">
        <v>2.482112432683683E-4</v>
      </c>
      <c r="B212" s="286" t="s">
        <v>898</v>
      </c>
      <c r="C212" s="287">
        <v>6860.0</v>
      </c>
      <c r="D212" s="288">
        <v>0.03003003003003002</v>
      </c>
      <c r="E212" s="289">
        <v>951210.0</v>
      </c>
      <c r="F212" s="290">
        <v>7.8420150412196E-4</v>
      </c>
      <c r="G212" s="290">
        <v>-0.6787112295008352</v>
      </c>
      <c r="H212" s="290">
        <v>-0.86666666666</v>
      </c>
      <c r="I212" s="290">
        <v>0.6666666667</v>
      </c>
      <c r="J212" s="291">
        <v>0.0015</v>
      </c>
      <c r="K212" s="290">
        <v>-1.1119988824725608E-4</v>
      </c>
      <c r="L212" s="292">
        <v>7.880918556082694E-4</v>
      </c>
      <c r="M212" s="293" t="s">
        <v>631</v>
      </c>
      <c r="N212" s="294">
        <v>1.5415381742760168</v>
      </c>
      <c r="O212" s="295" t="s">
        <v>306</v>
      </c>
      <c r="P212" s="295" t="s">
        <v>650</v>
      </c>
      <c r="Q212" s="296">
        <v>6525.3006</v>
      </c>
      <c r="R212" s="297" t="s">
        <v>633</v>
      </c>
      <c r="S212" s="298" t="s">
        <v>645</v>
      </c>
      <c r="T212" s="298"/>
      <c r="U212" s="299">
        <v>1042.38</v>
      </c>
      <c r="V212" s="300">
        <v>6.581093267330531</v>
      </c>
      <c r="W212" s="300">
        <v>3169.964778636018</v>
      </c>
      <c r="X212" s="300">
        <v>17.35913669889833</v>
      </c>
      <c r="Y212" s="301">
        <v>2.8769780082858496E-5</v>
      </c>
      <c r="Z212" s="302">
        <v>0.0013434348386704945</v>
      </c>
      <c r="AA212">
        <v>-0.30998532086921937</v>
      </c>
      <c r="AB212" s="172">
        <v>51.0</v>
      </c>
      <c r="AC212" s="303">
        <v>6840.336666900779</v>
      </c>
      <c r="AD212" s="304"/>
      <c r="AE212" s="304"/>
      <c r="AF212" s="304"/>
    </row>
    <row r="213">
      <c r="A213" s="285">
        <v>-0.0032705995201776357</v>
      </c>
      <c r="B213" s="286" t="s">
        <v>899</v>
      </c>
      <c r="C213" s="287">
        <v>4160.0</v>
      </c>
      <c r="D213" s="288">
        <v>0.0</v>
      </c>
      <c r="E213" s="289">
        <v>94110.0</v>
      </c>
      <c r="F213" s="290">
        <v>-0.0020097110039094777</v>
      </c>
      <c r="G213" s="290">
        <v>-3.0082593248733525</v>
      </c>
      <c r="H213" s="290">
        <v>-1.57692307692</v>
      </c>
      <c r="I213" s="290">
        <v>-0.3846153846</v>
      </c>
      <c r="J213" s="291">
        <v>0.0097</v>
      </c>
      <c r="K213" s="290">
        <v>3.9300974208504374E-5</v>
      </c>
      <c r="L213" s="292">
        <v>-0.0020058127043959795</v>
      </c>
      <c r="M213" s="293" t="s">
        <v>631</v>
      </c>
      <c r="N213" s="294">
        <v>-2.1101105066107997</v>
      </c>
      <c r="O213" s="295" t="s">
        <v>306</v>
      </c>
      <c r="P213" s="295" t="s">
        <v>632</v>
      </c>
      <c r="Q213" s="296">
        <v>391.4976</v>
      </c>
      <c r="R213" s="297" t="s">
        <v>633</v>
      </c>
      <c r="S213" s="298" t="s">
        <v>724</v>
      </c>
      <c r="T213" s="298"/>
      <c r="U213" s="299">
        <v>-137.51</v>
      </c>
      <c r="V213" s="300" t="s">
        <v>306</v>
      </c>
      <c r="W213" s="300">
        <v>1627.2018012279375</v>
      </c>
      <c r="X213" s="300">
        <v>17.321263501912235</v>
      </c>
      <c r="Y213" s="301">
        <v>-2.3425489892277833E-5</v>
      </c>
      <c r="Z213" s="302">
        <v>0.004220440499033807</v>
      </c>
      <c r="AA213">
        <v>-0.5854453630480934</v>
      </c>
      <c r="AB213" s="172">
        <v>51.0</v>
      </c>
      <c r="AC213" s="303">
        <v>4238.2677788399005</v>
      </c>
      <c r="AD213" s="304"/>
      <c r="AE213" s="304"/>
      <c r="AF213" s="304"/>
    </row>
    <row r="214">
      <c r="A214" s="285">
        <v>-0.005179660289290982</v>
      </c>
      <c r="B214" s="286" t="s">
        <v>900</v>
      </c>
      <c r="C214" s="287">
        <v>19600.0</v>
      </c>
      <c r="D214" s="288">
        <v>0.0</v>
      </c>
      <c r="E214" s="289">
        <v>150210.0</v>
      </c>
      <c r="F214" s="290">
        <v>-0.001997623225897416</v>
      </c>
      <c r="G214" s="290">
        <v>-6.949508610747464</v>
      </c>
      <c r="H214" s="290">
        <v>-2.8</v>
      </c>
      <c r="I214" s="290">
        <v>-1.0</v>
      </c>
      <c r="J214" s="291">
        <v>-0.0125</v>
      </c>
      <c r="K214" s="290">
        <v>-1.2914403111839127E-4</v>
      </c>
      <c r="L214" s="292">
        <v>-0.001993736398927472</v>
      </c>
      <c r="M214" s="293" t="s">
        <v>654</v>
      </c>
      <c r="N214" s="294">
        <v>-5.0057308755675605</v>
      </c>
      <c r="O214" s="295" t="s">
        <v>306</v>
      </c>
      <c r="P214" s="295" t="s">
        <v>637</v>
      </c>
      <c r="Q214" s="296">
        <v>2944.116</v>
      </c>
      <c r="R214" s="297" t="s">
        <v>633</v>
      </c>
      <c r="S214" s="298" t="s">
        <v>706</v>
      </c>
      <c r="T214" s="298"/>
      <c r="U214" s="299">
        <v>1653.77</v>
      </c>
      <c r="V214" s="300">
        <v>11.851708520531876</v>
      </c>
      <c r="W214" s="300">
        <v>2535.1042564979725</v>
      </c>
      <c r="X214" s="300">
        <v>12.313243421813059</v>
      </c>
      <c r="Y214" s="301">
        <v>-2.796774511759338E-4</v>
      </c>
      <c r="Z214" s="302">
        <v>0.009991866739053707</v>
      </c>
      <c r="AA214">
        <v>-0.05483787177116284</v>
      </c>
      <c r="AB214" s="172">
        <v>51.0</v>
      </c>
      <c r="AC214" s="303">
        <v>20109.02717825905</v>
      </c>
      <c r="AD214" s="304"/>
      <c r="AE214" s="304"/>
      <c r="AF214" s="304"/>
    </row>
    <row r="215">
      <c r="A215" s="285">
        <v>0.0021667626849010803</v>
      </c>
      <c r="B215" s="286" t="s">
        <v>901</v>
      </c>
      <c r="C215" s="287">
        <v>6700.0</v>
      </c>
      <c r="D215" s="288">
        <v>0.0</v>
      </c>
      <c r="E215" s="289">
        <v>1.0</v>
      </c>
      <c r="F215" s="290">
        <v>0.003483035147556217</v>
      </c>
      <c r="G215" s="290">
        <v>-0.20163966369736558</v>
      </c>
      <c r="H215" s="290">
        <v>-0.8</v>
      </c>
      <c r="I215" s="290">
        <v>1.0</v>
      </c>
      <c r="J215" s="291">
        <v>0.0152</v>
      </c>
      <c r="K215" s="290">
        <v>0.0010592765700057072</v>
      </c>
      <c r="L215" s="292">
        <v>0.0034869020235049454</v>
      </c>
      <c r="M215" s="293" t="s">
        <v>306</v>
      </c>
      <c r="N215" s="294">
        <v>2.2873558148926145</v>
      </c>
      <c r="O215" s="295" t="s">
        <v>306</v>
      </c>
      <c r="P215" s="295" t="s">
        <v>640</v>
      </c>
      <c r="Q215" s="296">
        <v>0.0067</v>
      </c>
      <c r="R215" s="297" t="s">
        <v>644</v>
      </c>
      <c r="S215" s="298" t="s">
        <v>686</v>
      </c>
      <c r="T215" s="298"/>
      <c r="U215" s="299">
        <v>150.94</v>
      </c>
      <c r="V215" s="300">
        <v>44.38849874122168</v>
      </c>
      <c r="W215" s="300">
        <v>83.95690906519442</v>
      </c>
      <c r="X215" s="300">
        <v>154.11208874580504</v>
      </c>
      <c r="Y215" s="301">
        <v>2.7449057290293453E-10</v>
      </c>
      <c r="Z215" s="302">
        <v>0.007782543931293503</v>
      </c>
      <c r="AA215">
        <v>-0.3073955893415736</v>
      </c>
      <c r="AB215" s="172">
        <v>51.0</v>
      </c>
      <c r="AC215" s="303">
        <v>6757.612149731024</v>
      </c>
      <c r="AD215" s="304"/>
      <c r="AE215" s="304"/>
      <c r="AF215" s="304"/>
    </row>
    <row r="216">
      <c r="A216" s="285">
        <v>-0.00732043437734444</v>
      </c>
      <c r="B216" s="286" t="s">
        <v>902</v>
      </c>
      <c r="C216" s="287">
        <v>32500.0</v>
      </c>
      <c r="D216" s="288">
        <v>0.0</v>
      </c>
      <c r="E216" s="289">
        <v>105901.0</v>
      </c>
      <c r="F216" s="290">
        <v>-0.0020188813367888214</v>
      </c>
      <c r="G216" s="290">
        <v>-6.735518035823773</v>
      </c>
      <c r="H216" s="290">
        <v>-8.4</v>
      </c>
      <c r="I216" s="290">
        <v>-1.0</v>
      </c>
      <c r="J216" s="291">
        <v>-0.0091</v>
      </c>
      <c r="K216" s="290">
        <v>-5.222610838043416E-4</v>
      </c>
      <c r="L216" s="292">
        <v>-0.002014964862566944</v>
      </c>
      <c r="M216" s="293" t="s">
        <v>738</v>
      </c>
      <c r="N216" s="294">
        <v>-5.566512023236564</v>
      </c>
      <c r="O216" s="295" t="s">
        <v>306</v>
      </c>
      <c r="P216" s="295" t="s">
        <v>637</v>
      </c>
      <c r="Q216" s="296">
        <v>3441.7825</v>
      </c>
      <c r="R216" s="297" t="s">
        <v>644</v>
      </c>
      <c r="S216" s="298" t="s">
        <v>675</v>
      </c>
      <c r="T216" s="298"/>
      <c r="U216" s="299">
        <v>3713.1</v>
      </c>
      <c r="V216" s="300">
        <v>8.752794161213004</v>
      </c>
      <c r="W216" s="300">
        <v>2535.477406310261</v>
      </c>
      <c r="X216" s="300">
        <v>20.629181401078693</v>
      </c>
      <c r="Y216" s="301">
        <v>-4.635115752641303E-4</v>
      </c>
      <c r="Z216" s="302">
        <v>0.01122207970060549</v>
      </c>
      <c r="AA216">
        <v>0.09716601549012815</v>
      </c>
      <c r="AB216" s="172">
        <v>51.0</v>
      </c>
      <c r="AC216" s="303">
        <v>32815.156029134705</v>
      </c>
      <c r="AD216" s="304"/>
      <c r="AE216" s="304"/>
      <c r="AF216" s="304"/>
    </row>
    <row r="217">
      <c r="A217" s="285">
        <v>0.003246545126588261</v>
      </c>
      <c r="B217" s="286" t="s">
        <v>903</v>
      </c>
      <c r="C217" s="287">
        <v>24150.0</v>
      </c>
      <c r="D217" s="288">
        <v>0.010460251046025215</v>
      </c>
      <c r="E217" s="289">
        <v>56210.0</v>
      </c>
      <c r="F217" s="290">
        <v>0.002310417522953335</v>
      </c>
      <c r="G217" s="290">
        <v>1.6323151698657632</v>
      </c>
      <c r="H217" s="290">
        <v>-0.32222222221999997</v>
      </c>
      <c r="I217" s="290">
        <v>0.8888888889</v>
      </c>
      <c r="J217" s="291">
        <v>0.0365</v>
      </c>
      <c r="K217" s="290">
        <v>8.825616321251816E-4</v>
      </c>
      <c r="L217" s="292">
        <v>3.001605442345353E-4</v>
      </c>
      <c r="M217" s="293" t="s">
        <v>306</v>
      </c>
      <c r="N217" s="294">
        <v>2.6778359161679455</v>
      </c>
      <c r="O217" s="295" t="s">
        <v>306</v>
      </c>
      <c r="P217" s="295" t="s">
        <v>650</v>
      </c>
      <c r="Q217" s="296">
        <v>1357.4715</v>
      </c>
      <c r="R217" s="297" t="s">
        <v>633</v>
      </c>
      <c r="S217" s="298" t="s">
        <v>645</v>
      </c>
      <c r="T217" s="298"/>
      <c r="U217" s="299">
        <v>1806.0</v>
      </c>
      <c r="V217" s="300">
        <v>13.372093023255815</v>
      </c>
      <c r="W217" s="300">
        <v>3169.964778636018</v>
      </c>
      <c r="X217" s="300">
        <v>17.35913669889833</v>
      </c>
      <c r="Y217" s="301">
        <v>8.215433887772925E-5</v>
      </c>
      <c r="Z217" s="302">
        <v>0.008556838567314226</v>
      </c>
      <c r="AA217">
        <v>-0.10953058344728261</v>
      </c>
      <c r="AB217" s="172">
        <v>51.0</v>
      </c>
      <c r="AC217" s="303">
        <v>24119.93616780693</v>
      </c>
      <c r="AD217" s="304"/>
      <c r="AE217" s="304"/>
      <c r="AF217" s="304"/>
    </row>
    <row r="218">
      <c r="A218" s="285">
        <v>-0.004171043357176723</v>
      </c>
      <c r="B218" s="286" t="s">
        <v>904</v>
      </c>
      <c r="C218" s="287">
        <v>17400.0</v>
      </c>
      <c r="D218" s="288">
        <v>0.0</v>
      </c>
      <c r="E218" s="289">
        <v>21801.0</v>
      </c>
      <c r="F218" s="290">
        <v>-0.001988522758270338</v>
      </c>
      <c r="G218" s="290">
        <v>-4.479435117985675</v>
      </c>
      <c r="H218" s="290">
        <v>-1.65555555556</v>
      </c>
      <c r="I218" s="290">
        <v>-0.7777777778</v>
      </c>
      <c r="J218" s="291">
        <v>-0.0495</v>
      </c>
      <c r="K218" s="290">
        <v>-5.151346693682767E-4</v>
      </c>
      <c r="L218" s="292">
        <v>-0.0019846658524839255</v>
      </c>
      <c r="M218" s="293" t="s">
        <v>631</v>
      </c>
      <c r="N218" s="294">
        <v>-3.3817623344218823</v>
      </c>
      <c r="O218" s="295" t="s">
        <v>306</v>
      </c>
      <c r="P218" s="295" t="s">
        <v>637</v>
      </c>
      <c r="Q218" s="296">
        <v>379.3374</v>
      </c>
      <c r="R218" s="297" t="s">
        <v>641</v>
      </c>
      <c r="S218" s="298" t="s">
        <v>724</v>
      </c>
      <c r="T218" s="298"/>
      <c r="U218" s="299">
        <v>2903.45</v>
      </c>
      <c r="V218" s="300">
        <v>5.99287055055193</v>
      </c>
      <c r="W218" s="300">
        <v>1627.2018012279375</v>
      </c>
      <c r="X218" s="300">
        <v>17.321263501912235</v>
      </c>
      <c r="Y218" s="301">
        <v>-2.9208599320604482E-5</v>
      </c>
      <c r="Z218" s="302">
        <v>0.006705322521047625</v>
      </c>
      <c r="AA218">
        <v>0.15769024152848665</v>
      </c>
      <c r="AB218" s="172">
        <v>51.0</v>
      </c>
      <c r="AC218" s="303">
        <v>17861.76017214052</v>
      </c>
      <c r="AD218" s="304"/>
      <c r="AE218" s="304"/>
      <c r="AF218" s="304"/>
    </row>
    <row r="219">
      <c r="A219" s="285">
        <v>0.0013568539319984928</v>
      </c>
      <c r="B219" s="286" t="s">
        <v>905</v>
      </c>
      <c r="C219" s="287">
        <v>10900.0</v>
      </c>
      <c r="D219" s="288">
        <v>0.03809523809523818</v>
      </c>
      <c r="E219" s="289">
        <v>6774210.0</v>
      </c>
      <c r="F219" s="290">
        <v>0.0011269218651362</v>
      </c>
      <c r="G219" s="290">
        <v>-0.10404132749843675</v>
      </c>
      <c r="H219" s="290">
        <v>-0.19999999999999996</v>
      </c>
      <c r="I219" s="290">
        <v>1.0</v>
      </c>
      <c r="J219" s="291">
        <v>0.0187</v>
      </c>
      <c r="K219" s="290">
        <v>4.1254311497323387E-4</v>
      </c>
      <c r="L219" s="292">
        <v>0.001130800961681672</v>
      </c>
      <c r="M219" s="293" t="s">
        <v>306</v>
      </c>
      <c r="N219" s="294">
        <v>3.8325039583537404</v>
      </c>
      <c r="O219" s="295" t="s">
        <v>306</v>
      </c>
      <c r="P219" s="295" t="s">
        <v>650</v>
      </c>
      <c r="Q219" s="296">
        <v>73838.889</v>
      </c>
      <c r="R219" s="297" t="s">
        <v>633</v>
      </c>
      <c r="S219" s="298" t="s">
        <v>686</v>
      </c>
      <c r="T219" s="298"/>
      <c r="U219" s="299">
        <v>18.94</v>
      </c>
      <c r="V219" s="300">
        <v>575.5015839493136</v>
      </c>
      <c r="W219" s="300">
        <v>83.95690906519442</v>
      </c>
      <c r="X219" s="300">
        <v>154.11208874580504</v>
      </c>
      <c r="Y219" s="301">
        <v>0.0018715914549523385</v>
      </c>
      <c r="Z219" s="302">
        <v>0.003662828927720515</v>
      </c>
      <c r="AA219">
        <v>-0.2398154709777376</v>
      </c>
      <c r="AB219" s="172">
        <v>51.0</v>
      </c>
      <c r="AC219" s="303">
        <v>10836.82731436386</v>
      </c>
      <c r="AD219" s="304"/>
      <c r="AE219" s="304"/>
      <c r="AF219" s="304"/>
    </row>
    <row r="220">
      <c r="A220" s="285">
        <v>2.195207644973715E-4</v>
      </c>
      <c r="B220" s="286" t="s">
        <v>906</v>
      </c>
      <c r="C220" s="287">
        <v>5000.0</v>
      </c>
      <c r="D220" s="288">
        <v>0.0</v>
      </c>
      <c r="E220" s="289">
        <v>26401.0</v>
      </c>
      <c r="F220" s="290">
        <v>2.916957363779595E-4</v>
      </c>
      <c r="G220" s="290">
        <v>-0.2924753864689122</v>
      </c>
      <c r="H220" s="290">
        <v>-0.8</v>
      </c>
      <c r="I220" s="290">
        <v>1.0</v>
      </c>
      <c r="J220" s="291">
        <v>0.0</v>
      </c>
      <c r="K220" s="290">
        <v>8.302200143988233E-4</v>
      </c>
      <c r="L220" s="292">
        <v>-0.0012446061064353322</v>
      </c>
      <c r="M220" s="293" t="s">
        <v>306</v>
      </c>
      <c r="N220" s="294">
        <v>1.0534186143301008</v>
      </c>
      <c r="O220" s="295" t="s">
        <v>306</v>
      </c>
      <c r="P220" s="295" t="s">
        <v>650</v>
      </c>
      <c r="Q220" s="296">
        <v>132.005</v>
      </c>
      <c r="R220" s="297" t="s">
        <v>644</v>
      </c>
      <c r="S220" s="298" t="s">
        <v>634</v>
      </c>
      <c r="T220" s="298"/>
      <c r="U220" s="299">
        <v>23.63</v>
      </c>
      <c r="V220" s="300">
        <v>211.59542953872196</v>
      </c>
      <c r="W220" s="300">
        <v>4139.374661005126</v>
      </c>
      <c r="X220" s="300">
        <v>14.081652432730401</v>
      </c>
      <c r="Y220" s="301">
        <v>6.643124560596385E-7</v>
      </c>
      <c r="Z220" s="302">
        <v>2.9965018244769697E-4</v>
      </c>
      <c r="AA220">
        <v>-0.5820476644323374</v>
      </c>
      <c r="AB220" s="172">
        <v>51.0</v>
      </c>
      <c r="AC220" s="303">
        <v>5015.768109408886</v>
      </c>
      <c r="AD220" s="304"/>
      <c r="AE220" s="304"/>
      <c r="AF220" s="304"/>
    </row>
    <row r="221">
      <c r="A221" s="285">
        <v>0.008546196702135857</v>
      </c>
      <c r="B221" s="286" t="s">
        <v>907</v>
      </c>
      <c r="C221" s="287" t="e">
        <v>#N/A</v>
      </c>
      <c r="D221" s="288">
        <v>-0.00540540540540535</v>
      </c>
      <c r="E221" s="289" t="e">
        <v>#N/A</v>
      </c>
      <c r="F221" s="290" t="e">
        <v>#N/A</v>
      </c>
      <c r="G221" s="290" t="e">
        <v>#N/A</v>
      </c>
      <c r="H221" s="290" t="e">
        <v>#N/A</v>
      </c>
      <c r="I221" s="290" t="e">
        <v>#N/A</v>
      </c>
      <c r="J221" s="291" t="e">
        <v>#N/A</v>
      </c>
      <c r="K221" s="290" t="e">
        <v>#N/A</v>
      </c>
      <c r="L221" s="292">
        <v>-0.001196093503070761</v>
      </c>
      <c r="M221" s="293" t="e">
        <v>#N/A</v>
      </c>
      <c r="N221" s="294">
        <v>4.890153029947029</v>
      </c>
      <c r="O221" s="295" t="s">
        <v>306</v>
      </c>
      <c r="P221" s="295" t="s">
        <v>650</v>
      </c>
      <c r="Q221" s="296" t="e">
        <v>#N/A</v>
      </c>
      <c r="R221" s="297" t="s">
        <v>633</v>
      </c>
      <c r="S221" s="298" t="s">
        <v>908</v>
      </c>
      <c r="T221" s="298"/>
      <c r="U221" s="299">
        <v>4055.8</v>
      </c>
      <c r="V221" s="300">
        <v>13.610138566990482</v>
      </c>
      <c r="W221" s="300">
        <v>3588.979066283138</v>
      </c>
      <c r="X221" s="300">
        <v>14.220004437338755</v>
      </c>
      <c r="Y221" s="301">
        <v>0.16068721369270356</v>
      </c>
      <c r="Z221" s="302">
        <v>0.045944092569659395</v>
      </c>
      <c r="AA221">
        <v>0.11927154834818654</v>
      </c>
      <c r="AB221" s="172">
        <v>51.0</v>
      </c>
      <c r="AC221" s="303">
        <v>56322.307353681645</v>
      </c>
      <c r="AD221" s="304"/>
      <c r="AE221" s="304"/>
      <c r="AF221" s="304"/>
    </row>
    <row r="222">
      <c r="A222" s="285">
        <v>0.004796090574473191</v>
      </c>
      <c r="B222" s="286" t="s">
        <v>909</v>
      </c>
      <c r="C222" s="287">
        <v>38850.0</v>
      </c>
      <c r="D222" s="288">
        <v>0.009090909090909038</v>
      </c>
      <c r="E222" s="289">
        <v>700410.0</v>
      </c>
      <c r="F222" s="290">
        <v>0.004734160583949249</v>
      </c>
      <c r="G222" s="290">
        <v>2.0258574222003447</v>
      </c>
      <c r="H222" s="290">
        <v>0.7</v>
      </c>
      <c r="I222" s="290">
        <v>1.0</v>
      </c>
      <c r="J222" s="291">
        <v>0.0673</v>
      </c>
      <c r="K222" s="290">
        <v>0.002152380191180381</v>
      </c>
      <c r="L222" s="292">
        <v>-1.9305667046858564E-4</v>
      </c>
      <c r="M222" s="293" t="s">
        <v>306</v>
      </c>
      <c r="N222" s="294">
        <v>3.47836297932105</v>
      </c>
      <c r="O222" s="295" t="s">
        <v>306</v>
      </c>
      <c r="P222" s="295" t="s">
        <v>640</v>
      </c>
      <c r="Q222" s="296">
        <v>27210.9285</v>
      </c>
      <c r="R222" s="297" t="s">
        <v>633</v>
      </c>
      <c r="S222" s="298" t="s">
        <v>675</v>
      </c>
      <c r="T222" s="298"/>
      <c r="U222" s="299">
        <v>1109.97</v>
      </c>
      <c r="V222" s="300">
        <v>35.00094597151274</v>
      </c>
      <c r="W222" s="300">
        <v>2535.477406310261</v>
      </c>
      <c r="X222" s="300">
        <v>20.629181401078693</v>
      </c>
      <c r="Y222" s="301">
        <v>0.0024609932699143594</v>
      </c>
      <c r="Z222" s="302">
        <v>0.016662264926024708</v>
      </c>
      <c r="AA222">
        <v>-0.23478841498553193</v>
      </c>
      <c r="AB222" s="172">
        <v>51.0</v>
      </c>
      <c r="AC222" s="303">
        <v>38998.81264009799</v>
      </c>
      <c r="AD222" s="304"/>
      <c r="AE222" s="304"/>
      <c r="AF222" s="304"/>
    </row>
    <row r="223">
      <c r="A223" s="285">
        <v>0.0071617607859584655</v>
      </c>
      <c r="B223" s="286" t="s">
        <v>910</v>
      </c>
      <c r="C223" s="287">
        <v>3640.0</v>
      </c>
      <c r="D223" s="288">
        <v>0.02824858757062154</v>
      </c>
      <c r="E223" s="289">
        <v>8402910.0</v>
      </c>
      <c r="F223" s="290">
        <v>0.0052109593862842436</v>
      </c>
      <c r="G223" s="290">
        <v>1.8658154212237037</v>
      </c>
      <c r="H223" s="290">
        <v>-0.3</v>
      </c>
      <c r="I223" s="290">
        <v>1.0</v>
      </c>
      <c r="J223" s="291">
        <v>0.0706</v>
      </c>
      <c r="K223" s="290">
        <v>0.001835298959912995</v>
      </c>
      <c r="L223" s="292">
        <v>0.005214838020110879</v>
      </c>
      <c r="M223" s="293" t="s">
        <v>306</v>
      </c>
      <c r="N223" s="294">
        <v>3.7892682535414934</v>
      </c>
      <c r="O223" s="295" t="s">
        <v>306</v>
      </c>
      <c r="P223" s="295" t="s">
        <v>640</v>
      </c>
      <c r="Q223" s="296">
        <v>30586.5924</v>
      </c>
      <c r="R223" s="297" t="s">
        <v>633</v>
      </c>
      <c r="S223" s="298" t="s">
        <v>675</v>
      </c>
      <c r="T223" s="298"/>
      <c r="U223" s="299">
        <v>20.14</v>
      </c>
      <c r="V223" s="300">
        <v>180.7348560079444</v>
      </c>
      <c r="W223" s="300">
        <v>2535.477406310261</v>
      </c>
      <c r="X223" s="300">
        <v>20.629181401078693</v>
      </c>
      <c r="Y223" s="301">
        <v>0.004079303773917545</v>
      </c>
      <c r="Z223" s="302">
        <v>0.02129573143808407</v>
      </c>
      <c r="AA223">
        <v>-0.4878849054047759</v>
      </c>
      <c r="AB223" s="172">
        <v>51.0</v>
      </c>
      <c r="AC223" s="303">
        <v>3602.199861980171</v>
      </c>
      <c r="AD223" s="304"/>
      <c r="AE223" s="304"/>
      <c r="AF223" s="304"/>
    </row>
    <row r="224">
      <c r="A224" s="285">
        <v>0.005862781988514271</v>
      </c>
      <c r="B224" s="286" t="s">
        <v>911</v>
      </c>
      <c r="C224" s="287" t="e">
        <v>#N/A</v>
      </c>
      <c r="D224" s="288">
        <v>0.0</v>
      </c>
      <c r="E224" s="289" t="e">
        <v>#N/A</v>
      </c>
      <c r="F224" s="290" t="e">
        <v>#N/A</v>
      </c>
      <c r="G224" s="290" t="e">
        <v>#N/A</v>
      </c>
      <c r="H224" s="290" t="e">
        <v>#N/A</v>
      </c>
      <c r="I224" s="290" t="e">
        <v>#N/A</v>
      </c>
      <c r="J224" s="291" t="e">
        <v>#N/A</v>
      </c>
      <c r="K224" s="290" t="e">
        <v>#N/A</v>
      </c>
      <c r="L224" s="292">
        <v>-0.009592333956546597</v>
      </c>
      <c r="M224" s="293" t="e">
        <v>#N/A</v>
      </c>
      <c r="N224" s="294">
        <v>4.019043590000378</v>
      </c>
      <c r="O224" s="295" t="s">
        <v>306</v>
      </c>
      <c r="P224" s="295" t="s">
        <v>640</v>
      </c>
      <c r="Q224" s="296" t="e">
        <v>#N/A</v>
      </c>
      <c r="R224" s="297" t="s">
        <v>633</v>
      </c>
      <c r="S224" s="298" t="s">
        <v>908</v>
      </c>
      <c r="T224" s="298"/>
      <c r="U224" s="299">
        <v>2595.78</v>
      </c>
      <c r="V224" s="300">
        <v>16.757968703048792</v>
      </c>
      <c r="W224" s="300">
        <v>3588.979066283138</v>
      </c>
      <c r="X224" s="300">
        <v>14.220004437338755</v>
      </c>
      <c r="Y224" s="301">
        <v>0.023883763878469237</v>
      </c>
      <c r="Z224" s="302">
        <v>0.02190216531254276</v>
      </c>
      <c r="AA224">
        <v>-0.1353311283361368</v>
      </c>
      <c r="AB224" s="172">
        <v>51.0</v>
      </c>
      <c r="AC224" s="303">
        <v>42601.51837593836</v>
      </c>
      <c r="AD224" s="304"/>
      <c r="AE224" s="304"/>
      <c r="AF224" s="304"/>
    </row>
    <row r="225">
      <c r="A225" s="285">
        <v>-0.004794430790559352</v>
      </c>
      <c r="B225" s="306" t="s">
        <v>912</v>
      </c>
      <c r="C225" s="287">
        <v>6160.0</v>
      </c>
      <c r="D225" s="288">
        <v>-0.006451612903225823</v>
      </c>
      <c r="E225" s="289">
        <v>36110.0</v>
      </c>
      <c r="F225" s="290">
        <v>-0.001972803677416816</v>
      </c>
      <c r="G225" s="290">
        <v>-6.745019984873277</v>
      </c>
      <c r="H225" s="290">
        <v>-2.2</v>
      </c>
      <c r="I225" s="290">
        <v>-1.0</v>
      </c>
      <c r="J225" s="291">
        <v>-0.0695</v>
      </c>
      <c r="K225" s="290">
        <v>5.1709998503665536E-5</v>
      </c>
      <c r="L225" s="292">
        <v>-0.0019689476709348367</v>
      </c>
      <c r="M225" s="293" t="s">
        <v>636</v>
      </c>
      <c r="N225" s="294">
        <v>-4.7262882709999525</v>
      </c>
      <c r="O225" s="295" t="s">
        <v>306</v>
      </c>
      <c r="P225" s="295" t="s">
        <v>637</v>
      </c>
      <c r="Q225" s="296">
        <v>222.4376</v>
      </c>
      <c r="R225" s="297" t="s">
        <v>633</v>
      </c>
      <c r="S225" s="298" t="s">
        <v>686</v>
      </c>
      <c r="T225" s="298"/>
      <c r="U225" s="299">
        <v>752.0</v>
      </c>
      <c r="V225" s="300">
        <v>8.191489361702128</v>
      </c>
      <c r="W225" s="300">
        <v>83.95690906519442</v>
      </c>
      <c r="X225" s="300">
        <v>154.11208874580504</v>
      </c>
      <c r="Y225" s="301">
        <v>-1.9512509529177096E-5</v>
      </c>
      <c r="Z225" s="302">
        <v>0.009302998322228043</v>
      </c>
      <c r="AA225">
        <v>0.6440340581123378</v>
      </c>
      <c r="AB225" s="172">
        <v>51.0</v>
      </c>
      <c r="AC225" s="303">
        <v>6525.228641174023</v>
      </c>
      <c r="AD225" s="304"/>
      <c r="AE225" s="304"/>
      <c r="AF225" s="304"/>
    </row>
    <row r="226">
      <c r="A226" s="285">
        <v>7.215531060449159E-4</v>
      </c>
      <c r="B226" s="286" t="s">
        <v>913</v>
      </c>
      <c r="C226" s="287">
        <v>15700.0</v>
      </c>
      <c r="D226" s="288">
        <v>0.0</v>
      </c>
      <c r="E226" s="289">
        <v>359610.0</v>
      </c>
      <c r="F226" s="290">
        <v>0.0013255388074732502</v>
      </c>
      <c r="G226" s="290">
        <v>-0.2571494775794935</v>
      </c>
      <c r="H226" s="290">
        <v>-0.8</v>
      </c>
      <c r="I226" s="290">
        <v>1.0</v>
      </c>
      <c r="J226" s="291">
        <v>0.0196</v>
      </c>
      <c r="K226" s="290">
        <v>6.436980706563983E-4</v>
      </c>
      <c r="L226" s="292">
        <v>0.001329424946406941</v>
      </c>
      <c r="M226" s="293" t="s">
        <v>306</v>
      </c>
      <c r="N226" s="294">
        <v>2.383405517596555</v>
      </c>
      <c r="O226" s="295" t="s">
        <v>306</v>
      </c>
      <c r="P226" s="295" t="s">
        <v>640</v>
      </c>
      <c r="Q226" s="296">
        <v>5645.877</v>
      </c>
      <c r="R226" s="297" t="s">
        <v>633</v>
      </c>
      <c r="S226" s="298" t="s">
        <v>634</v>
      </c>
      <c r="T226" s="298"/>
      <c r="U226" s="299">
        <v>1613.91</v>
      </c>
      <c r="V226" s="300">
        <v>9.727927827450106</v>
      </c>
      <c r="W226" s="300">
        <v>4139.374661005126</v>
      </c>
      <c r="X226" s="300">
        <v>14.081652432730401</v>
      </c>
      <c r="Y226" s="301">
        <v>7.902480356671517E-5</v>
      </c>
      <c r="Z226" s="302">
        <v>0.0030979927299549562</v>
      </c>
      <c r="AA226">
        <v>-0.1051732258357353</v>
      </c>
      <c r="AB226" s="172">
        <v>51.0</v>
      </c>
      <c r="AC226" s="303">
        <v>15727.355840880733</v>
      </c>
      <c r="AD226" s="304"/>
      <c r="AE226" s="304"/>
      <c r="AF226" s="304"/>
    </row>
    <row r="227">
      <c r="A227" s="285">
        <v>-0.004183962495203268</v>
      </c>
      <c r="B227" s="286" t="s">
        <v>914</v>
      </c>
      <c r="C227" s="287">
        <v>16400.0</v>
      </c>
      <c r="D227" s="288">
        <v>0.003058103975535076</v>
      </c>
      <c r="E227" s="289">
        <v>22210.0</v>
      </c>
      <c r="F227" s="290">
        <v>-0.00200421207023372</v>
      </c>
      <c r="G227" s="290">
        <v>-4.402195996810966</v>
      </c>
      <c r="H227" s="290">
        <v>-1.64285714286</v>
      </c>
      <c r="I227" s="290">
        <v>-0.7142857143</v>
      </c>
      <c r="J227" s="291">
        <v>-0.018</v>
      </c>
      <c r="K227" s="290">
        <v>-6.298624631580833E-4</v>
      </c>
      <c r="L227" s="292">
        <v>-0.0020934890369977335</v>
      </c>
      <c r="M227" s="293" t="s">
        <v>631</v>
      </c>
      <c r="N227" s="294">
        <v>-2.601015475447344</v>
      </c>
      <c r="O227" s="295" t="s">
        <v>306</v>
      </c>
      <c r="P227" s="295" t="s">
        <v>632</v>
      </c>
      <c r="Q227" s="296">
        <v>364.244</v>
      </c>
      <c r="R227" s="297" t="s">
        <v>633</v>
      </c>
      <c r="S227" s="298" t="s">
        <v>634</v>
      </c>
      <c r="T227" s="298"/>
      <c r="U227" s="299">
        <v>2429.26</v>
      </c>
      <c r="V227" s="300">
        <v>6.751027061738966</v>
      </c>
      <c r="W227" s="300">
        <v>4139.374661005126</v>
      </c>
      <c r="X227" s="300">
        <v>14.081652432730401</v>
      </c>
      <c r="Y227" s="301">
        <v>-2.8183579918299716E-5</v>
      </c>
      <c r="Z227" s="302">
        <v>0.006656376226219339</v>
      </c>
      <c r="AA227">
        <v>0.09614110744505222</v>
      </c>
      <c r="AB227" s="172">
        <v>51.0</v>
      </c>
      <c r="AC227" s="303">
        <v>16543.673268143746</v>
      </c>
      <c r="AD227" s="304"/>
      <c r="AE227" s="304"/>
      <c r="AF227" s="304"/>
    </row>
    <row r="228">
      <c r="A228" s="285" t="e">
        <v>#N/A</v>
      </c>
      <c r="B228" s="286" t="s">
        <v>915</v>
      </c>
      <c r="C228" s="287">
        <v>16700.0</v>
      </c>
      <c r="D228" s="288">
        <v>0.0</v>
      </c>
      <c r="E228" s="289">
        <v>44301.0</v>
      </c>
      <c r="F228" s="290">
        <v>0.026658157731283293</v>
      </c>
      <c r="G228" s="290">
        <v>5.869818451803676</v>
      </c>
      <c r="H228" s="290">
        <v>0.2</v>
      </c>
      <c r="I228" s="290">
        <v>1.0</v>
      </c>
      <c r="J228" s="291">
        <v>0.2</v>
      </c>
      <c r="K228" s="290">
        <v>0.011656151633262895</v>
      </c>
      <c r="L228" s="292">
        <v>-4.6187806551864843E-4</v>
      </c>
      <c r="M228" s="293" t="s">
        <v>306</v>
      </c>
      <c r="N228" s="294">
        <v>7.704054011022134</v>
      </c>
      <c r="O228" s="295" t="s">
        <v>306</v>
      </c>
      <c r="P228" s="295" t="s">
        <v>640</v>
      </c>
      <c r="Q228" s="296">
        <v>739.8267</v>
      </c>
      <c r="R228" s="297" t="s">
        <v>641</v>
      </c>
      <c r="S228" s="298" t="s">
        <v>645</v>
      </c>
      <c r="T228" s="298"/>
      <c r="U228" s="299">
        <v>10.57</v>
      </c>
      <c r="V228" s="300">
        <v>1579.9432355723745</v>
      </c>
      <c r="W228" s="300">
        <v>3169.964778636018</v>
      </c>
      <c r="X228" s="300">
        <v>17.35913669889833</v>
      </c>
      <c r="Y228" s="301">
        <v>3.3766833851880837E-4</v>
      </c>
      <c r="Z228" s="302">
        <v>0.20674907432671347</v>
      </c>
      <c r="AA228">
        <v>-0.5819666270816626</v>
      </c>
      <c r="AB228" s="172">
        <v>51.0</v>
      </c>
      <c r="AC228" s="303">
        <v>14881.752617379107</v>
      </c>
      <c r="AD228" s="304"/>
      <c r="AE228" s="304"/>
      <c r="AF228" s="304"/>
    </row>
    <row r="229">
      <c r="A229" s="285">
        <v>5.61924920871848E-4</v>
      </c>
      <c r="B229" s="286" t="s">
        <v>916</v>
      </c>
      <c r="C229" s="287">
        <v>36150.0</v>
      </c>
      <c r="D229" s="288">
        <v>0.0</v>
      </c>
      <c r="E229" s="289">
        <v>51210.0</v>
      </c>
      <c r="F229" s="290">
        <v>0.0014289243219022627</v>
      </c>
      <c r="G229" s="290">
        <v>-0.22997648209533</v>
      </c>
      <c r="H229" s="290">
        <v>-0.8</v>
      </c>
      <c r="I229" s="290">
        <v>1.0</v>
      </c>
      <c r="J229" s="291">
        <v>0.0056</v>
      </c>
      <c r="K229" s="290">
        <v>1.9271022308791117E-4</v>
      </c>
      <c r="L229" s="292">
        <v>0.001432788927725972</v>
      </c>
      <c r="M229" s="293" t="s">
        <v>306</v>
      </c>
      <c r="N229" s="294">
        <v>2.3572832766710703</v>
      </c>
      <c r="O229" s="295" t="s">
        <v>306</v>
      </c>
      <c r="P229" s="295" t="s">
        <v>632</v>
      </c>
      <c r="Q229" s="296">
        <v>1851.2415</v>
      </c>
      <c r="R229" s="297" t="s">
        <v>633</v>
      </c>
      <c r="S229" s="298" t="s">
        <v>675</v>
      </c>
      <c r="T229" s="298"/>
      <c r="U229" s="299">
        <v>11371.41</v>
      </c>
      <c r="V229" s="300">
        <v>3.17902529237799</v>
      </c>
      <c r="W229" s="300">
        <v>2535.477406310261</v>
      </c>
      <c r="X229" s="300">
        <v>20.629181401078693</v>
      </c>
      <c r="Y229" s="301">
        <v>1.948212290696923E-5</v>
      </c>
      <c r="Z229" s="302">
        <v>0.003323810108860523</v>
      </c>
      <c r="AA229">
        <v>0.9205256052244057</v>
      </c>
      <c r="AB229" s="172">
        <v>51.0</v>
      </c>
      <c r="AC229" s="303">
        <v>38996.87044865352</v>
      </c>
      <c r="AD229" s="304"/>
      <c r="AE229" s="304"/>
      <c r="AF229" s="304"/>
    </row>
    <row r="230">
      <c r="A230" s="285">
        <v>-0.004753584480712478</v>
      </c>
      <c r="B230" s="286" t="s">
        <v>917</v>
      </c>
      <c r="C230" s="287">
        <v>1500.0</v>
      </c>
      <c r="D230" s="288">
        <v>0.0</v>
      </c>
      <c r="E230" s="289">
        <v>1.0</v>
      </c>
      <c r="F230" s="290">
        <v>-0.0019423368729345521</v>
      </c>
      <c r="G230" s="290">
        <v>-6.735410602516408</v>
      </c>
      <c r="H230" s="290">
        <v>-2.2</v>
      </c>
      <c r="I230" s="290">
        <v>-1.0</v>
      </c>
      <c r="J230" s="291">
        <v>-0.1176</v>
      </c>
      <c r="K230" s="290">
        <v>5.9195927570302093E-5</v>
      </c>
      <c r="L230" s="292">
        <v>-0.0019385504418002843</v>
      </c>
      <c r="M230" s="293" t="s">
        <v>636</v>
      </c>
      <c r="N230" s="294">
        <v>-4.314928260177276</v>
      </c>
      <c r="O230" s="295" t="s">
        <v>306</v>
      </c>
      <c r="P230" s="295" t="s">
        <v>637</v>
      </c>
      <c r="Q230" s="296">
        <v>0.0015</v>
      </c>
      <c r="R230" s="297" t="s">
        <v>641</v>
      </c>
      <c r="S230" s="298" t="s">
        <v>675</v>
      </c>
      <c r="T230" s="298"/>
      <c r="U230" s="299">
        <v>-601.25</v>
      </c>
      <c r="V230" s="300" t="s">
        <v>306</v>
      </c>
      <c r="W230" s="300">
        <v>2535.477406310261</v>
      </c>
      <c r="X230" s="300">
        <v>20.629181401078693</v>
      </c>
      <c r="Y230" s="301">
        <v>-1.304816071036839E-10</v>
      </c>
      <c r="Z230" s="302">
        <v>0.008359851148464971</v>
      </c>
      <c r="AA230">
        <v>-0.5900379169095311</v>
      </c>
      <c r="AB230" s="172">
        <v>51.0</v>
      </c>
      <c r="AC230" s="303">
        <v>1537.7947083143947</v>
      </c>
      <c r="AD230" s="304"/>
      <c r="AE230" s="304"/>
      <c r="AF230" s="304"/>
    </row>
    <row r="231">
      <c r="A231" s="285">
        <v>0.0019441135197007368</v>
      </c>
      <c r="B231" s="286" t="s">
        <v>918</v>
      </c>
      <c r="C231" s="287">
        <v>9400.0</v>
      </c>
      <c r="D231" s="288">
        <v>0.0</v>
      </c>
      <c r="E231" s="289">
        <v>10.0</v>
      </c>
      <c r="F231" s="290">
        <v>0.0021347807305766974</v>
      </c>
      <c r="G231" s="290">
        <v>-0.2249752196777119</v>
      </c>
      <c r="H231" s="290">
        <v>-0.8</v>
      </c>
      <c r="I231" s="290">
        <v>1.0</v>
      </c>
      <c r="J231" s="291">
        <v>0.0217</v>
      </c>
      <c r="K231" s="290">
        <v>0.002154460396291183</v>
      </c>
      <c r="L231" s="292">
        <v>-0.0028428931301466252</v>
      </c>
      <c r="M231" s="293" t="s">
        <v>306</v>
      </c>
      <c r="N231" s="294">
        <v>1.268328211799738</v>
      </c>
      <c r="O231" s="295" t="s">
        <v>306</v>
      </c>
      <c r="P231" s="295" t="s">
        <v>650</v>
      </c>
      <c r="Q231" s="296">
        <v>0.094</v>
      </c>
      <c r="R231" s="297" t="s">
        <v>633</v>
      </c>
      <c r="S231" s="298" t="s">
        <v>675</v>
      </c>
      <c r="T231" s="298"/>
      <c r="U231" s="299">
        <v>716.8</v>
      </c>
      <c r="V231" s="300">
        <v>13.113839285714286</v>
      </c>
      <c r="W231" s="300">
        <v>2535.477406310261</v>
      </c>
      <c r="X231" s="300">
        <v>20.629181401078693</v>
      </c>
      <c r="Y231" s="301">
        <v>3.593186524706559E-9</v>
      </c>
      <c r="Z231" s="302">
        <v>0.0026694927865595877</v>
      </c>
      <c r="AA231">
        <v>-0.44200924617010673</v>
      </c>
      <c r="AB231" s="172">
        <v>51.0</v>
      </c>
      <c r="AC231" s="303">
        <v>9439.014507164378</v>
      </c>
      <c r="AD231" s="304"/>
      <c r="AE231" s="304"/>
      <c r="AF231" s="304"/>
    </row>
    <row r="232">
      <c r="A232" s="285">
        <v>-0.00388070833929405</v>
      </c>
      <c r="B232" s="286" t="s">
        <v>919</v>
      </c>
      <c r="C232" s="287">
        <v>8000.0</v>
      </c>
      <c r="D232" s="288">
        <v>0.0</v>
      </c>
      <c r="E232" s="289">
        <v>10.0</v>
      </c>
      <c r="F232" s="290">
        <v>-0.002019797564409846</v>
      </c>
      <c r="G232" s="290">
        <v>-4.697868125757404</v>
      </c>
      <c r="H232" s="290">
        <v>-2.06</v>
      </c>
      <c r="I232" s="290">
        <v>-0.1</v>
      </c>
      <c r="J232" s="291">
        <v>0.0</v>
      </c>
      <c r="K232" s="290">
        <v>-2.4052984826332684E-4</v>
      </c>
      <c r="L232" s="292">
        <v>-0.002015882506553246</v>
      </c>
      <c r="M232" s="293" t="s">
        <v>631</v>
      </c>
      <c r="N232" s="294">
        <v>-2.285473558109559</v>
      </c>
      <c r="O232" s="295" t="s">
        <v>306</v>
      </c>
      <c r="P232" s="295" t="s">
        <v>658</v>
      </c>
      <c r="Q232" s="296">
        <v>0.08</v>
      </c>
      <c r="R232" s="297" t="s">
        <v>633</v>
      </c>
      <c r="S232" s="298" t="s">
        <v>708</v>
      </c>
      <c r="T232" s="298"/>
      <c r="U232" s="299">
        <v>143.3</v>
      </c>
      <c r="V232" s="300">
        <v>55.82693649685973</v>
      </c>
      <c r="W232" s="300">
        <v>2337.9027911782223</v>
      </c>
      <c r="X232" s="300">
        <v>38.81810010297964</v>
      </c>
      <c r="Y232" s="301">
        <v>-5.7078682712685936E-9</v>
      </c>
      <c r="Z232" s="302">
        <v>0.004594484385010191</v>
      </c>
      <c r="AA232">
        <v>-0.07928656540204015</v>
      </c>
      <c r="AB232" s="172">
        <v>51.0</v>
      </c>
      <c r="AC232" s="303">
        <v>8019.000810463451</v>
      </c>
      <c r="AD232" s="304"/>
      <c r="AE232" s="304"/>
      <c r="AF232" s="304"/>
    </row>
    <row r="233">
      <c r="A233" s="285">
        <v>8.787823117369454E-4</v>
      </c>
      <c r="B233" s="286" t="s">
        <v>920</v>
      </c>
      <c r="C233" s="287">
        <v>15800.0</v>
      </c>
      <c r="D233" s="288">
        <v>0.053333333333333455</v>
      </c>
      <c r="E233" s="289">
        <v>42701.0</v>
      </c>
      <c r="F233" s="290">
        <v>0.0010384460855881008</v>
      </c>
      <c r="G233" s="290">
        <v>-0.22374433982195335</v>
      </c>
      <c r="H233" s="290">
        <v>-0.8</v>
      </c>
      <c r="I233" s="290">
        <v>1.0</v>
      </c>
      <c r="J233" s="291">
        <v>-0.0506</v>
      </c>
      <c r="K233" s="290">
        <v>1.4252844863960632E-4</v>
      </c>
      <c r="L233" s="292">
        <v>0.0010423027723841201</v>
      </c>
      <c r="M233" s="293" t="s">
        <v>306</v>
      </c>
      <c r="N233" s="294">
        <v>2.4648127827977246</v>
      </c>
      <c r="O233" s="295" t="s">
        <v>306</v>
      </c>
      <c r="P233" s="295" t="s">
        <v>650</v>
      </c>
      <c r="Q233" s="296">
        <v>674.6758</v>
      </c>
      <c r="R233" s="297" t="s">
        <v>641</v>
      </c>
      <c r="S233" s="298" t="s">
        <v>708</v>
      </c>
      <c r="T233" s="298"/>
      <c r="U233" s="299">
        <v>1205.87</v>
      </c>
      <c r="V233" s="300">
        <v>13.102573245872277</v>
      </c>
      <c r="W233" s="300">
        <v>2337.9027911782223</v>
      </c>
      <c r="X233" s="300">
        <v>38.81810010297964</v>
      </c>
      <c r="Y233" s="301">
        <v>1.0973008667662235E-5</v>
      </c>
      <c r="Z233" s="302">
        <v>0.002471586230314522</v>
      </c>
      <c r="AA233">
        <v>-0.06294668616543375</v>
      </c>
      <c r="AB233" s="172">
        <v>51.0</v>
      </c>
      <c r="AC233" s="303">
        <v>15708.306644535383</v>
      </c>
      <c r="AD233" s="304"/>
      <c r="AE233" s="304"/>
      <c r="AF233" s="304"/>
    </row>
    <row r="234">
      <c r="A234" s="285">
        <v>-2.651241638380367E-4</v>
      </c>
      <c r="B234" s="286" t="s">
        <v>921</v>
      </c>
      <c r="C234" s="287">
        <v>24050.0</v>
      </c>
      <c r="D234" s="288">
        <v>0.0</v>
      </c>
      <c r="E234" s="289">
        <v>3410.0</v>
      </c>
      <c r="F234" s="290">
        <v>6.831912978829275E-4</v>
      </c>
      <c r="G234" s="290">
        <v>-0.9372572348395379</v>
      </c>
      <c r="H234" s="290">
        <v>-0.91034482758</v>
      </c>
      <c r="I234" s="290">
        <v>0.4482758621</v>
      </c>
      <c r="J234" s="291">
        <v>-0.0336</v>
      </c>
      <c r="K234" s="290">
        <v>-1.5922181465738848E-4</v>
      </c>
      <c r="L234" s="292">
        <v>6.871031300051294E-4</v>
      </c>
      <c r="M234" s="293" t="s">
        <v>631</v>
      </c>
      <c r="N234" s="294">
        <v>1.1559692713953467</v>
      </c>
      <c r="O234" s="295" t="s">
        <v>306</v>
      </c>
      <c r="P234" s="295" t="s">
        <v>650</v>
      </c>
      <c r="Q234" s="296">
        <v>82.0105</v>
      </c>
      <c r="R234" s="297" t="s">
        <v>633</v>
      </c>
      <c r="S234" s="298" t="s">
        <v>708</v>
      </c>
      <c r="T234" s="298"/>
      <c r="U234" s="299">
        <v>3566.77</v>
      </c>
      <c r="V234" s="300">
        <v>6.74279530219218</v>
      </c>
      <c r="W234" s="300">
        <v>2337.9027911782223</v>
      </c>
      <c r="X234" s="300">
        <v>38.81810010297964</v>
      </c>
      <c r="Y234" s="301">
        <v>-4.1404164246185186E-7</v>
      </c>
      <c r="Z234" s="302">
        <v>8.897014940910885E-4</v>
      </c>
      <c r="AA234">
        <v>0.7094293573379273</v>
      </c>
      <c r="AB234" s="172">
        <v>51.0</v>
      </c>
      <c r="AC234" s="303">
        <v>25065.434518704296</v>
      </c>
      <c r="AD234" s="304"/>
      <c r="AE234" s="304"/>
      <c r="AF234" s="304"/>
    </row>
    <row r="235">
      <c r="A235" s="285">
        <v>0.0061908535782815135</v>
      </c>
      <c r="B235" s="286" t="s">
        <v>922</v>
      </c>
      <c r="C235" s="287">
        <v>7300.0</v>
      </c>
      <c r="D235" s="288">
        <v>0.0</v>
      </c>
      <c r="E235" s="289">
        <v>3269801.0</v>
      </c>
      <c r="F235" s="290">
        <v>0.007239697336779975</v>
      </c>
      <c r="G235" s="290">
        <v>2.4158667518464645</v>
      </c>
      <c r="H235" s="290">
        <v>-0.3</v>
      </c>
      <c r="I235" s="290">
        <v>1.0</v>
      </c>
      <c r="J235" s="291">
        <v>0.0758</v>
      </c>
      <c r="K235" s="290">
        <v>0.001799059782700577</v>
      </c>
      <c r="L235" s="292">
        <v>0.0072435707008196605</v>
      </c>
      <c r="M235" s="293" t="s">
        <v>306</v>
      </c>
      <c r="N235" s="294">
        <v>5.038153335509518</v>
      </c>
      <c r="O235" s="295" t="s">
        <v>306</v>
      </c>
      <c r="P235" s="295" t="s">
        <v>640</v>
      </c>
      <c r="Q235" s="296">
        <v>23869.5473</v>
      </c>
      <c r="R235" s="297" t="s">
        <v>644</v>
      </c>
      <c r="S235" s="298" t="s">
        <v>675</v>
      </c>
      <c r="T235" s="298"/>
      <c r="U235" s="299">
        <v>-906.23</v>
      </c>
      <c r="V235" s="300" t="s">
        <v>306</v>
      </c>
      <c r="W235" s="300">
        <v>2535.477406310261</v>
      </c>
      <c r="X235" s="300">
        <v>20.629181401078693</v>
      </c>
      <c r="Y235" s="301">
        <v>0.002758074102468143</v>
      </c>
      <c r="Z235" s="302">
        <v>0.03690647676943534</v>
      </c>
      <c r="AA235">
        <v>-0.5154508842251198</v>
      </c>
      <c r="AB235" s="172">
        <v>51.0</v>
      </c>
      <c r="AC235" s="303">
        <v>7280.50912434054</v>
      </c>
      <c r="AD235" s="304"/>
      <c r="AE235" s="304"/>
      <c r="AF235" s="304"/>
    </row>
    <row r="236">
      <c r="A236" s="285">
        <v>-0.0036510116207386367</v>
      </c>
      <c r="B236" s="286" t="s">
        <v>923</v>
      </c>
      <c r="C236" s="287">
        <v>10000.0</v>
      </c>
      <c r="D236" s="288">
        <v>0.020408163265306145</v>
      </c>
      <c r="E236" s="289">
        <v>374710.0</v>
      </c>
      <c r="F236" s="290">
        <v>-0.0020018605431985645</v>
      </c>
      <c r="G236" s="290">
        <v>-3.876591948185344</v>
      </c>
      <c r="H236" s="290">
        <v>-1.55454545454</v>
      </c>
      <c r="I236" s="290">
        <v>-0.2727272727</v>
      </c>
      <c r="J236" s="291">
        <v>-0.0338</v>
      </c>
      <c r="K236" s="290">
        <v>-4.138828293203569E-4</v>
      </c>
      <c r="L236" s="292">
        <v>-0.00199795918043279</v>
      </c>
      <c r="M236" s="293" t="s">
        <v>631</v>
      </c>
      <c r="N236" s="294">
        <v>-4.866655629552073</v>
      </c>
      <c r="O236" s="295" t="s">
        <v>306</v>
      </c>
      <c r="P236" s="295" t="s">
        <v>632</v>
      </c>
      <c r="Q236" s="296">
        <v>3747.1</v>
      </c>
      <c r="R236" s="297" t="s">
        <v>633</v>
      </c>
      <c r="S236" s="298" t="s">
        <v>708</v>
      </c>
      <c r="T236" s="298"/>
      <c r="U236" s="299">
        <v>636.75</v>
      </c>
      <c r="V236" s="300">
        <v>15.704750687082843</v>
      </c>
      <c r="W236" s="300">
        <v>2337.9027911782223</v>
      </c>
      <c r="X236" s="300">
        <v>38.81810010297964</v>
      </c>
      <c r="Y236" s="301">
        <v>-2.523815625870453E-4</v>
      </c>
      <c r="Z236" s="302">
        <v>0.005990956479639451</v>
      </c>
      <c r="AA236">
        <v>-0.17562290527122515</v>
      </c>
      <c r="AB236" s="172">
        <v>51.0</v>
      </c>
      <c r="AC236" s="303">
        <v>10076.541350255204</v>
      </c>
      <c r="AD236" s="304"/>
      <c r="AE236" s="304"/>
      <c r="AF236" s="304"/>
    </row>
    <row r="237">
      <c r="A237" s="285">
        <v>-0.0017701894671525225</v>
      </c>
      <c r="B237" s="286" t="s">
        <v>924</v>
      </c>
      <c r="C237" s="287">
        <v>26250.0</v>
      </c>
      <c r="D237" s="288">
        <v>0.023391812865497075</v>
      </c>
      <c r="E237" s="289">
        <v>533410.0</v>
      </c>
      <c r="F237" s="290">
        <v>-0.002024648338615691</v>
      </c>
      <c r="G237" s="290">
        <v>-1.3461317325813658</v>
      </c>
      <c r="H237" s="290">
        <v>-0.8</v>
      </c>
      <c r="I237" s="290">
        <v>1.0</v>
      </c>
      <c r="J237" s="291">
        <v>0.0057</v>
      </c>
      <c r="K237" s="290">
        <v>4.06628157992359E-5</v>
      </c>
      <c r="L237" s="292">
        <v>-0.0020207498806868694</v>
      </c>
      <c r="M237" s="293" t="s">
        <v>631</v>
      </c>
      <c r="N237" s="294">
        <v>1.968858282605071</v>
      </c>
      <c r="O237" s="295" t="s">
        <v>306</v>
      </c>
      <c r="P237" s="295" t="s">
        <v>640</v>
      </c>
      <c r="Q237" s="296">
        <v>14002.0125</v>
      </c>
      <c r="R237" s="297" t="s">
        <v>633</v>
      </c>
      <c r="S237" s="298" t="s">
        <v>925</v>
      </c>
      <c r="T237" s="298"/>
      <c r="U237" s="299">
        <v>-7646.25</v>
      </c>
      <c r="V237" s="300" t="s">
        <v>306</v>
      </c>
      <c r="W237" s="300">
        <v>-2656.5815669972217</v>
      </c>
      <c r="X237" s="300" t="s">
        <v>306</v>
      </c>
      <c r="Y237" s="301">
        <v>-4.531322366131276E-4</v>
      </c>
      <c r="Z237" s="302">
        <v>-0.0012542212917719612</v>
      </c>
      <c r="AA237">
        <v>-0.5781012602381672</v>
      </c>
      <c r="AB237" s="172">
        <v>51.0</v>
      </c>
      <c r="AC237" s="303">
        <v>26081.97920301865</v>
      </c>
      <c r="AD237" s="304"/>
      <c r="AE237" s="304"/>
      <c r="AF237" s="304"/>
    </row>
    <row r="238">
      <c r="A238" s="285">
        <v>-0.0032555643189706497</v>
      </c>
      <c r="B238" s="286" t="s">
        <v>926</v>
      </c>
      <c r="C238" s="287">
        <v>38700.0</v>
      </c>
      <c r="D238" s="288">
        <v>0.0</v>
      </c>
      <c r="E238" s="289">
        <v>1.0</v>
      </c>
      <c r="F238" s="290">
        <v>-0.0015494168828656717</v>
      </c>
      <c r="G238" s="290">
        <v>-3.6968265601566004</v>
      </c>
      <c r="H238" s="290">
        <v>-2.06</v>
      </c>
      <c r="I238" s="290">
        <v>-0.1</v>
      </c>
      <c r="J238" s="291">
        <v>0.0</v>
      </c>
      <c r="K238" s="290">
        <v>-3.530710957706153E-4</v>
      </c>
      <c r="L238" s="292">
        <v>-0.0015455018270090718</v>
      </c>
      <c r="M238" s="293" t="s">
        <v>631</v>
      </c>
      <c r="N238" s="294">
        <v>-1.7616268710231728</v>
      </c>
      <c r="O238" s="295" t="s">
        <v>306</v>
      </c>
      <c r="P238" s="295" t="s">
        <v>658</v>
      </c>
      <c r="Q238" s="296">
        <v>0.0387</v>
      </c>
      <c r="R238" s="297" t="s">
        <v>644</v>
      </c>
      <c r="S238" s="298" t="s">
        <v>706</v>
      </c>
      <c r="T238" s="298"/>
      <c r="U238" s="299">
        <v>2566.15</v>
      </c>
      <c r="V238" s="300">
        <v>15.08095785515266</v>
      </c>
      <c r="W238" s="300">
        <v>2535.1042564979725</v>
      </c>
      <c r="X238" s="300">
        <v>12.313243421813059</v>
      </c>
      <c r="Y238" s="301">
        <v>-2.323540767461508E-9</v>
      </c>
      <c r="Z238" s="302">
        <v>0.002809267082455045</v>
      </c>
      <c r="AA238">
        <v>-0.047650352347996305</v>
      </c>
      <c r="AB238" s="172">
        <v>51.0</v>
      </c>
      <c r="AC238" s="303">
        <v>38680.942794441784</v>
      </c>
      <c r="AD238" s="304"/>
      <c r="AE238" s="304"/>
      <c r="AF238" s="304"/>
    </row>
    <row r="239">
      <c r="A239" s="285">
        <v>-0.00408319999204389</v>
      </c>
      <c r="B239" s="286" t="s">
        <v>927</v>
      </c>
      <c r="C239" s="287">
        <v>4410.0</v>
      </c>
      <c r="D239" s="288">
        <v>0.0</v>
      </c>
      <c r="E239" s="289">
        <v>4810.0</v>
      </c>
      <c r="F239" s="290">
        <v>-0.002001445336216428</v>
      </c>
      <c r="G239" s="290">
        <v>-4.949315393455699</v>
      </c>
      <c r="H239" s="290">
        <v>-1.9</v>
      </c>
      <c r="I239" s="290">
        <v>-1.0</v>
      </c>
      <c r="J239" s="291">
        <v>0.0562</v>
      </c>
      <c r="K239" s="290">
        <v>3.647303594651953E-4</v>
      </c>
      <c r="L239" s="292">
        <v>-0.001997578050846235</v>
      </c>
      <c r="M239" s="293" t="s">
        <v>636</v>
      </c>
      <c r="N239" s="294">
        <v>-5.286385650246489</v>
      </c>
      <c r="O239" s="295" t="s">
        <v>306</v>
      </c>
      <c r="P239" s="295" t="s">
        <v>637</v>
      </c>
      <c r="Q239" s="296">
        <v>21.2121</v>
      </c>
      <c r="R239" s="297" t="s">
        <v>633</v>
      </c>
      <c r="S239" s="298" t="s">
        <v>634</v>
      </c>
      <c r="T239" s="298"/>
      <c r="U239" s="299">
        <v>98.49</v>
      </c>
      <c r="V239" s="300">
        <v>44.776119402985074</v>
      </c>
      <c r="W239" s="300">
        <v>4139.374661005126</v>
      </c>
      <c r="X239" s="300">
        <v>14.081652432730401</v>
      </c>
      <c r="Y239" s="301">
        <v>-1.5764175813070577E-6</v>
      </c>
      <c r="Z239" s="302">
        <v>0.010559820992311038</v>
      </c>
      <c r="AA239">
        <v>-0.5905687470286707</v>
      </c>
      <c r="AB239" s="172">
        <v>51.0</v>
      </c>
      <c r="AC239" s="303">
        <v>4642.897867595366</v>
      </c>
      <c r="AD239" s="304"/>
      <c r="AE239" s="304"/>
      <c r="AF239" s="304"/>
    </row>
    <row r="240">
      <c r="A240" s="285">
        <v>-0.0048422353621568395</v>
      </c>
      <c r="B240" s="286" t="s">
        <v>928</v>
      </c>
      <c r="C240" s="287">
        <v>21500.0</v>
      </c>
      <c r="D240" s="288">
        <v>0.0</v>
      </c>
      <c r="E240" s="289">
        <v>35510.0</v>
      </c>
      <c r="F240" s="290">
        <v>-0.001979092943844905</v>
      </c>
      <c r="G240" s="290">
        <v>-6.7571896522433414</v>
      </c>
      <c r="H240" s="290">
        <v>-2.2</v>
      </c>
      <c r="I240" s="290">
        <v>-1.0</v>
      </c>
      <c r="J240" s="291">
        <v>-0.0402</v>
      </c>
      <c r="K240" s="290">
        <v>-2.3120910336071995E-5</v>
      </c>
      <c r="L240" s="292">
        <v>-0.00197520992517731</v>
      </c>
      <c r="M240" s="293" t="s">
        <v>654</v>
      </c>
      <c r="N240" s="294">
        <v>-4.862459639873372</v>
      </c>
      <c r="O240" s="295" t="s">
        <v>306</v>
      </c>
      <c r="P240" s="295" t="s">
        <v>637</v>
      </c>
      <c r="Q240" s="296">
        <v>763.465</v>
      </c>
      <c r="R240" s="297" t="s">
        <v>633</v>
      </c>
      <c r="S240" s="298" t="s">
        <v>668</v>
      </c>
      <c r="T240" s="298" t="s">
        <v>648</v>
      </c>
      <c r="U240" s="299">
        <v>996.52</v>
      </c>
      <c r="V240" s="300">
        <v>21.575081282864367</v>
      </c>
      <c r="W240" s="300">
        <v>2594.6693386284364</v>
      </c>
      <c r="X240" s="300">
        <v>20.767722146730023</v>
      </c>
      <c r="Y240" s="301">
        <v>-6.771008860112574E-5</v>
      </c>
      <c r="Z240" s="302">
        <v>0.009605952064687322</v>
      </c>
      <c r="AA240">
        <v>-0.17308745978590367</v>
      </c>
      <c r="AB240" s="172">
        <v>51.0</v>
      </c>
      <c r="AC240" s="303">
        <v>22186.269015618156</v>
      </c>
      <c r="AD240" s="304"/>
      <c r="AE240" s="304"/>
      <c r="AF240" s="304"/>
    </row>
    <row r="241">
      <c r="A241" s="285">
        <v>-0.007797287021995304</v>
      </c>
      <c r="B241" s="286" t="s">
        <v>929</v>
      </c>
      <c r="C241" s="287">
        <v>18100.0</v>
      </c>
      <c r="D241" s="288">
        <v>0.0</v>
      </c>
      <c r="E241" s="289">
        <v>77910.0</v>
      </c>
      <c r="F241" s="290">
        <v>-0.0019954322829724156</v>
      </c>
      <c r="G241" s="290">
        <v>-7.734006704355729</v>
      </c>
      <c r="H241" s="290">
        <v>-8.4</v>
      </c>
      <c r="I241" s="290">
        <v>-1.0</v>
      </c>
      <c r="J241" s="291">
        <v>-0.0524</v>
      </c>
      <c r="K241" s="290">
        <v>-9.939314624361627E-4</v>
      </c>
      <c r="L241" s="292">
        <v>-0.001991565966604984</v>
      </c>
      <c r="M241" s="293" t="s">
        <v>738</v>
      </c>
      <c r="N241" s="294">
        <v>-5.432915301331274</v>
      </c>
      <c r="O241" s="295" t="s">
        <v>306</v>
      </c>
      <c r="P241" s="295" t="s">
        <v>632</v>
      </c>
      <c r="Q241" s="296">
        <v>1410.171</v>
      </c>
      <c r="R241" s="297" t="s">
        <v>633</v>
      </c>
      <c r="S241" s="298" t="s">
        <v>648</v>
      </c>
      <c r="T241" s="298"/>
      <c r="U241" s="299">
        <v>2096.72</v>
      </c>
      <c r="V241" s="300">
        <v>8.63253081002709</v>
      </c>
      <c r="W241" s="300">
        <v>4419.748482387285</v>
      </c>
      <c r="X241" s="300">
        <v>19.76737496710809</v>
      </c>
      <c r="Y241" s="301">
        <v>-2.0303437767637774E-4</v>
      </c>
      <c r="Z241" s="302">
        <v>0.011596546348554677</v>
      </c>
      <c r="AA241">
        <v>0.13078675452841249</v>
      </c>
      <c r="AB241" s="172">
        <v>51.0</v>
      </c>
      <c r="AC241" s="303">
        <v>18614.029382647677</v>
      </c>
      <c r="AD241" s="304"/>
      <c r="AE241" s="304"/>
      <c r="AF241" s="304"/>
    </row>
    <row r="242">
      <c r="A242" s="285">
        <v>0.004356034614111376</v>
      </c>
      <c r="B242" s="286" t="s">
        <v>930</v>
      </c>
      <c r="C242" s="287">
        <v>38200.0</v>
      </c>
      <c r="D242" s="288">
        <v>0.021390374331550888</v>
      </c>
      <c r="E242" s="289">
        <v>3562101.0</v>
      </c>
      <c r="F242" s="290">
        <v>0.004637585404858559</v>
      </c>
      <c r="G242" s="290">
        <v>1.509254609463319</v>
      </c>
      <c r="H242" s="290">
        <v>-0.35333333334</v>
      </c>
      <c r="I242" s="290">
        <v>0.7333333333</v>
      </c>
      <c r="J242" s="291">
        <v>0.073</v>
      </c>
      <c r="K242" s="290">
        <v>0.002570337189842462</v>
      </c>
      <c r="L242" s="292">
        <v>-0.006960045814878837</v>
      </c>
      <c r="M242" s="293" t="s">
        <v>306</v>
      </c>
      <c r="N242" s="294">
        <v>4.579374672959655</v>
      </c>
      <c r="O242" s="295" t="s">
        <v>306</v>
      </c>
      <c r="P242" s="295" t="s">
        <v>650</v>
      </c>
      <c r="Q242" s="296">
        <v>136072.2582</v>
      </c>
      <c r="R242" s="297" t="s">
        <v>644</v>
      </c>
      <c r="S242" s="298" t="s">
        <v>724</v>
      </c>
      <c r="T242" s="298"/>
      <c r="U242" s="299">
        <v>1423.07</v>
      </c>
      <c r="V242" s="300">
        <v>26.843373832629457</v>
      </c>
      <c r="W242" s="300">
        <v>1627.2018012279375</v>
      </c>
      <c r="X242" s="300">
        <v>17.321263501912235</v>
      </c>
      <c r="Y242" s="301">
        <v>0.0112795896672462</v>
      </c>
      <c r="Z242" s="302">
        <v>0.02134882652986096</v>
      </c>
      <c r="AA242">
        <v>-0.18505012306517987</v>
      </c>
      <c r="AB242" s="172">
        <v>51.0</v>
      </c>
      <c r="AC242" s="303">
        <v>37455.45724834386</v>
      </c>
      <c r="AD242" s="304"/>
      <c r="AE242" s="304"/>
      <c r="AF242" s="304"/>
    </row>
    <row r="243">
      <c r="A243" s="285">
        <v>8.754092018838158E-4</v>
      </c>
      <c r="B243" s="286" t="s">
        <v>931</v>
      </c>
      <c r="C243" s="287">
        <v>6200.0</v>
      </c>
      <c r="D243" s="288">
        <v>0.003236245954692629</v>
      </c>
      <c r="E243" s="289">
        <v>606810.0</v>
      </c>
      <c r="F243" s="290">
        <v>0.0010463895948991631</v>
      </c>
      <c r="G243" s="290">
        <v>-0.2540079285980403</v>
      </c>
      <c r="H243" s="290">
        <v>-0.8</v>
      </c>
      <c r="I243" s="290">
        <v>1.0</v>
      </c>
      <c r="J243" s="291">
        <v>0.0248</v>
      </c>
      <c r="K243" s="290">
        <v>1.833094333881035E-4</v>
      </c>
      <c r="L243" s="292">
        <v>0.001050263711662104</v>
      </c>
      <c r="M243" s="293" t="s">
        <v>306</v>
      </c>
      <c r="N243" s="294">
        <v>3.9871250213452827</v>
      </c>
      <c r="O243" s="295" t="s">
        <v>306</v>
      </c>
      <c r="P243" s="295" t="s">
        <v>650</v>
      </c>
      <c r="Q243" s="296">
        <v>3762.222</v>
      </c>
      <c r="R243" s="297" t="s">
        <v>633</v>
      </c>
      <c r="S243" s="298" t="s">
        <v>659</v>
      </c>
      <c r="T243" s="298"/>
      <c r="U243" s="299">
        <v>469.92</v>
      </c>
      <c r="V243" s="300">
        <v>13.193735103847462</v>
      </c>
      <c r="W243" s="300">
        <v>3187.628303684656</v>
      </c>
      <c r="X243" s="300">
        <v>9.918970818477597</v>
      </c>
      <c r="Y243" s="301">
        <v>6.11441228432854E-5</v>
      </c>
      <c r="Z243" s="302">
        <v>0.0031723197141367825</v>
      </c>
      <c r="AA243">
        <v>-0.22937881724424203</v>
      </c>
      <c r="AB243" s="172">
        <v>51.0</v>
      </c>
      <c r="AC243" s="303">
        <v>6225.750743702581</v>
      </c>
      <c r="AD243" s="304"/>
      <c r="AE243" s="304"/>
      <c r="AF243" s="304"/>
    </row>
    <row r="244">
      <c r="A244" s="285">
        <v>0.007108427376771418</v>
      </c>
      <c r="B244" s="286" t="s">
        <v>932</v>
      </c>
      <c r="C244" s="287">
        <v>15500.0</v>
      </c>
      <c r="D244" s="288">
        <v>0.0</v>
      </c>
      <c r="E244" s="289">
        <v>201001.0</v>
      </c>
      <c r="F244" s="290">
        <v>0.007249335693747843</v>
      </c>
      <c r="G244" s="290">
        <v>2.0680393771972625</v>
      </c>
      <c r="H244" s="290">
        <v>-0.35333333334</v>
      </c>
      <c r="I244" s="290">
        <v>0.7333333333</v>
      </c>
      <c r="J244" s="291">
        <v>0.0986</v>
      </c>
      <c r="K244" s="290">
        <v>0.005391813307663518</v>
      </c>
      <c r="L244" s="292">
        <v>-0.009088695755515429</v>
      </c>
      <c r="M244" s="293" t="s">
        <v>306</v>
      </c>
      <c r="N244" s="294">
        <v>2.4012832504080643</v>
      </c>
      <c r="O244" s="295" t="s">
        <v>306</v>
      </c>
      <c r="P244" s="295" t="s">
        <v>650</v>
      </c>
      <c r="Q244" s="296">
        <v>3115.5155</v>
      </c>
      <c r="R244" s="297" t="s">
        <v>644</v>
      </c>
      <c r="S244" s="298" t="s">
        <v>708</v>
      </c>
      <c r="T244" s="298"/>
      <c r="U244" s="299">
        <v>2415.92</v>
      </c>
      <c r="V244" s="300">
        <v>6.415775356799894</v>
      </c>
      <c r="W244" s="300">
        <v>2337.9027911782223</v>
      </c>
      <c r="X244" s="300">
        <v>38.81810010297964</v>
      </c>
      <c r="Y244" s="301">
        <v>4.2599251097770365E-4</v>
      </c>
      <c r="Z244" s="302">
        <v>0.0176490002992344</v>
      </c>
      <c r="AA244">
        <v>0.13877678275104532</v>
      </c>
      <c r="AB244" s="172">
        <v>51.0</v>
      </c>
      <c r="AC244" s="303">
        <v>15433.040933662724</v>
      </c>
      <c r="AD244" s="304"/>
      <c r="AE244" s="304"/>
      <c r="AF244" s="304"/>
    </row>
    <row r="245">
      <c r="A245" s="285">
        <v>-0.006381073469813594</v>
      </c>
      <c r="B245" s="286" t="s">
        <v>933</v>
      </c>
      <c r="C245" s="287">
        <v>68000.0</v>
      </c>
      <c r="D245" s="288">
        <v>0.0</v>
      </c>
      <c r="E245" s="289">
        <v>13200.999999999998</v>
      </c>
      <c r="F245" s="290">
        <v>-0.001999672926344417</v>
      </c>
      <c r="G245" s="290">
        <v>-8.440114850841042</v>
      </c>
      <c r="H245" s="290">
        <v>-2.9000000000000004</v>
      </c>
      <c r="I245" s="290">
        <v>-3.5</v>
      </c>
      <c r="J245" s="291">
        <v>-0.0043</v>
      </c>
      <c r="K245" s="290">
        <v>5.998855146191288E-4</v>
      </c>
      <c r="L245" s="292">
        <v>-0.0070319407076053385</v>
      </c>
      <c r="M245" s="293" t="s">
        <v>636</v>
      </c>
      <c r="N245" s="294">
        <v>-8.471327076967716</v>
      </c>
      <c r="O245" s="295" t="s">
        <v>306</v>
      </c>
      <c r="P245" s="295" t="s">
        <v>632</v>
      </c>
      <c r="Q245" s="296">
        <v>897.6679999999999</v>
      </c>
      <c r="R245" s="297" t="s">
        <v>644</v>
      </c>
      <c r="S245" s="298" t="s">
        <v>675</v>
      </c>
      <c r="T245" s="298"/>
      <c r="U245" s="299">
        <v>9392.94</v>
      </c>
      <c r="V245" s="300">
        <v>7.239479864664311</v>
      </c>
      <c r="W245" s="300">
        <v>2535.477406310261</v>
      </c>
      <c r="X245" s="300">
        <v>20.629181401078693</v>
      </c>
      <c r="Y245" s="301">
        <v>-1.0422212987275698E-4</v>
      </c>
      <c r="Z245" s="302">
        <v>0.01692449328628523</v>
      </c>
      <c r="AA245">
        <v>0.2979932650529311</v>
      </c>
      <c r="AB245" s="172">
        <v>51.0</v>
      </c>
      <c r="AC245" s="303">
        <v>69894.71842180104</v>
      </c>
      <c r="AD245" s="304"/>
      <c r="AE245" s="304"/>
      <c r="AF245" s="304"/>
    </row>
    <row r="246">
      <c r="A246" s="285">
        <v>0.004088208737241047</v>
      </c>
      <c r="B246" s="286" t="s">
        <v>934</v>
      </c>
      <c r="C246" s="287">
        <v>30900.0</v>
      </c>
      <c r="D246" s="288">
        <v>-0.001615508885298933</v>
      </c>
      <c r="E246" s="289">
        <v>2294410.0</v>
      </c>
      <c r="F246" s="290">
        <v>0.0041747883527336405</v>
      </c>
      <c r="G246" s="290">
        <v>1.7614056821590693</v>
      </c>
      <c r="H246" s="290">
        <v>-0.31142857142</v>
      </c>
      <c r="I246" s="290">
        <v>0.9428571429</v>
      </c>
      <c r="J246" s="291">
        <v>0.0582</v>
      </c>
      <c r="K246" s="290">
        <v>0.0028561560000491416</v>
      </c>
      <c r="L246" s="292">
        <v>-0.008416878270083084</v>
      </c>
      <c r="M246" s="293" t="s">
        <v>306</v>
      </c>
      <c r="N246" s="294">
        <v>2.4520707988762953</v>
      </c>
      <c r="O246" s="295" t="s">
        <v>306</v>
      </c>
      <c r="P246" s="295" t="s">
        <v>640</v>
      </c>
      <c r="Q246" s="296">
        <v>70897.269</v>
      </c>
      <c r="R246" s="297" t="s">
        <v>633</v>
      </c>
      <c r="S246" s="298" t="s">
        <v>675</v>
      </c>
      <c r="T246" s="298"/>
      <c r="U246" s="299">
        <v>1698.34</v>
      </c>
      <c r="V246" s="300">
        <v>18.194236725272916</v>
      </c>
      <c r="W246" s="300">
        <v>2535.477406310261</v>
      </c>
      <c r="X246" s="300">
        <v>20.629181401078693</v>
      </c>
      <c r="Y246" s="301">
        <v>0.005554029538394085</v>
      </c>
      <c r="Z246" s="302">
        <v>0.011755479157063578</v>
      </c>
      <c r="AA246">
        <v>-0.2182641220775955</v>
      </c>
      <c r="AB246" s="172">
        <v>51.0</v>
      </c>
      <c r="AC246" s="303">
        <v>30610.35611263077</v>
      </c>
      <c r="AD246" s="304"/>
      <c r="AE246" s="304"/>
      <c r="AF246" s="304"/>
    </row>
    <row r="247">
      <c r="A247" s="285">
        <v>-0.005414199856127872</v>
      </c>
      <c r="B247" s="286" t="s">
        <v>935</v>
      </c>
      <c r="C247" s="287">
        <v>23450.0</v>
      </c>
      <c r="D247" s="288">
        <v>-0.006355932203389925</v>
      </c>
      <c r="E247" s="289">
        <v>45710.0</v>
      </c>
      <c r="F247" s="290">
        <v>-0.0019979158477346623</v>
      </c>
      <c r="G247" s="290">
        <v>-6.94552944853413</v>
      </c>
      <c r="H247" s="290">
        <v>-2.8</v>
      </c>
      <c r="I247" s="290">
        <v>-1.0</v>
      </c>
      <c r="J247" s="291">
        <v>-0.0229</v>
      </c>
      <c r="K247" s="290">
        <v>-5.996930963307948E-4</v>
      </c>
      <c r="L247" s="292">
        <v>-0.001994026880393779</v>
      </c>
      <c r="M247" s="293" t="s">
        <v>654</v>
      </c>
      <c r="N247" s="294">
        <v>-5.056826895767594</v>
      </c>
      <c r="O247" s="295" t="s">
        <v>306</v>
      </c>
      <c r="P247" s="295" t="s">
        <v>637</v>
      </c>
      <c r="Q247" s="296">
        <v>1071.8995</v>
      </c>
      <c r="R247" s="297" t="s">
        <v>633</v>
      </c>
      <c r="S247" s="298" t="s">
        <v>666</v>
      </c>
      <c r="T247" s="298"/>
      <c r="U247" s="299">
        <v>2827.01</v>
      </c>
      <c r="V247" s="300">
        <v>8.29498303861677</v>
      </c>
      <c r="W247" s="300">
        <v>1979.6298556175075</v>
      </c>
      <c r="X247" s="300">
        <v>16.817246068236063</v>
      </c>
      <c r="Y247" s="301">
        <v>-1.0704412306312738E-4</v>
      </c>
      <c r="Z247" s="302">
        <v>0.010085134486085306</v>
      </c>
      <c r="AA247">
        <v>0.06963984279353741</v>
      </c>
      <c r="AB247" s="172">
        <v>51.0</v>
      </c>
      <c r="AC247" s="303">
        <v>23799.036252804028</v>
      </c>
      <c r="AD247" s="304"/>
      <c r="AE247" s="304"/>
      <c r="AF247" s="304"/>
    </row>
    <row r="248">
      <c r="A248" s="285">
        <v>-9.650850917131691E-4</v>
      </c>
      <c r="B248" s="286" t="s">
        <v>936</v>
      </c>
      <c r="C248" s="287">
        <v>72700.0</v>
      </c>
      <c r="D248" s="288">
        <v>0.0</v>
      </c>
      <c r="E248" s="289">
        <v>10910.0</v>
      </c>
      <c r="F248" s="290">
        <v>-9.386506384687971E-4</v>
      </c>
      <c r="G248" s="290">
        <v>-0.3232856926679432</v>
      </c>
      <c r="H248" s="290">
        <v>-0.8</v>
      </c>
      <c r="I248" s="290">
        <v>1.0</v>
      </c>
      <c r="J248" s="291">
        <v>0.0028</v>
      </c>
      <c r="K248" s="290">
        <v>-1.281280276800932E-4</v>
      </c>
      <c r="L248" s="292">
        <v>-0.001170723196740912</v>
      </c>
      <c r="M248" s="293" t="s">
        <v>631</v>
      </c>
      <c r="N248" s="294">
        <v>1.0784635892770407</v>
      </c>
      <c r="O248" s="295" t="s">
        <v>306</v>
      </c>
      <c r="P248" s="295" t="s">
        <v>640</v>
      </c>
      <c r="Q248" s="296">
        <v>793.157</v>
      </c>
      <c r="R248" s="297" t="s">
        <v>633</v>
      </c>
      <c r="S248" s="298" t="s">
        <v>706</v>
      </c>
      <c r="T248" s="298"/>
      <c r="U248" s="299">
        <v>3145.22</v>
      </c>
      <c r="V248" s="300">
        <v>23.114440325319055</v>
      </c>
      <c r="W248" s="300">
        <v>2535.1042564979725</v>
      </c>
      <c r="X248" s="300">
        <v>12.313243421813059</v>
      </c>
      <c r="Y248" s="301">
        <v>-1.4139400974492045E-5</v>
      </c>
      <c r="Z248" s="302">
        <v>-9.669459306335501E-4</v>
      </c>
      <c r="AA248">
        <v>-0.24376486202224246</v>
      </c>
      <c r="AB248" s="172">
        <v>51.0</v>
      </c>
      <c r="AC248" s="303">
        <v>72827.39832356226</v>
      </c>
      <c r="AD248" s="304"/>
      <c r="AE248" s="304"/>
      <c r="AF248" s="304"/>
    </row>
    <row r="249">
      <c r="A249" s="285">
        <v>-2.4935873410854986E-4</v>
      </c>
      <c r="B249" s="286" t="s">
        <v>937</v>
      </c>
      <c r="C249" s="287">
        <v>26100.0</v>
      </c>
      <c r="D249" s="288">
        <v>0.0</v>
      </c>
      <c r="E249" s="289">
        <v>23801.0</v>
      </c>
      <c r="F249" s="290">
        <v>1.1487044396473035E-4</v>
      </c>
      <c r="G249" s="290">
        <v>-0.699994048387277</v>
      </c>
      <c r="H249" s="290">
        <v>-0.86666666666</v>
      </c>
      <c r="I249" s="290">
        <v>0.6666666667</v>
      </c>
      <c r="J249" s="291">
        <v>-0.0229</v>
      </c>
      <c r="K249" s="290">
        <v>3.583671044481396E-4</v>
      </c>
      <c r="L249" s="292">
        <v>1.1877351612606224E-4</v>
      </c>
      <c r="M249" s="293" t="s">
        <v>306</v>
      </c>
      <c r="N249" s="294">
        <v>1.162107612461951</v>
      </c>
      <c r="O249" s="295" t="s">
        <v>306</v>
      </c>
      <c r="P249" s="295" t="s">
        <v>650</v>
      </c>
      <c r="Q249" s="296">
        <v>621.2061</v>
      </c>
      <c r="R249" s="297" t="s">
        <v>644</v>
      </c>
      <c r="S249" s="298" t="s">
        <v>634</v>
      </c>
      <c r="T249" s="298"/>
      <c r="U249" s="299">
        <v>3735.38</v>
      </c>
      <c r="V249" s="300">
        <v>6.987240923279559</v>
      </c>
      <c r="W249" s="300">
        <v>4139.374661005126</v>
      </c>
      <c r="X249" s="300">
        <v>14.081652432730401</v>
      </c>
      <c r="Y249" s="301">
        <v>-2.5645600553043034E-6</v>
      </c>
      <c r="Z249" s="302">
        <v>1.2690774584259582E-4</v>
      </c>
      <c r="AA249">
        <v>0.35252846615428557</v>
      </c>
      <c r="AB249" s="172">
        <v>51.0</v>
      </c>
      <c r="AC249" s="303">
        <v>26333.956482715148</v>
      </c>
      <c r="AD249" s="304"/>
      <c r="AE249" s="304"/>
      <c r="AF249" s="304"/>
    </row>
    <row r="250">
      <c r="A250" s="285">
        <v>0.004831193989212452</v>
      </c>
      <c r="B250" s="286" t="s">
        <v>938</v>
      </c>
      <c r="C250" s="287">
        <v>4100.0</v>
      </c>
      <c r="D250" s="288">
        <v>0.0</v>
      </c>
      <c r="E250" s="289">
        <v>1.0</v>
      </c>
      <c r="F250" s="290">
        <v>0.004744441074588903</v>
      </c>
      <c r="G250" s="290">
        <v>1.8597700822538001</v>
      </c>
      <c r="H250" s="290">
        <v>-0.3</v>
      </c>
      <c r="I250" s="290">
        <v>1.0</v>
      </c>
      <c r="J250" s="291">
        <v>0.1389</v>
      </c>
      <c r="K250" s="290">
        <v>0.003500565585531681</v>
      </c>
      <c r="L250" s="292">
        <v>-0.0033249516892581554</v>
      </c>
      <c r="M250" s="293" t="s">
        <v>306</v>
      </c>
      <c r="N250" s="294">
        <v>1.9123213391528586</v>
      </c>
      <c r="O250" s="295" t="s">
        <v>306</v>
      </c>
      <c r="P250" s="295" t="s">
        <v>650</v>
      </c>
      <c r="Q250" s="296">
        <v>0.0041</v>
      </c>
      <c r="R250" s="297" t="s">
        <v>641</v>
      </c>
      <c r="S250" s="298" t="s">
        <v>666</v>
      </c>
      <c r="T250" s="298"/>
      <c r="U250" s="299">
        <v>-4319.89</v>
      </c>
      <c r="V250" s="300" t="s">
        <v>306</v>
      </c>
      <c r="W250" s="300">
        <v>1979.6298556175075</v>
      </c>
      <c r="X250" s="300">
        <v>16.817246068236063</v>
      </c>
      <c r="Y250" s="301">
        <v>3.802421514429176E-10</v>
      </c>
      <c r="Z250" s="302">
        <v>0.009450380798691588</v>
      </c>
      <c r="AA250">
        <v>-0.6107945570993816</v>
      </c>
      <c r="AB250" s="172">
        <v>51.0</v>
      </c>
      <c r="AC250" s="303">
        <v>4118.746401557769</v>
      </c>
      <c r="AD250" s="304"/>
      <c r="AE250" s="304"/>
      <c r="AF250" s="304"/>
    </row>
    <row r="251">
      <c r="A251" s="285">
        <v>4.197016562705162E-4</v>
      </c>
      <c r="B251" s="286" t="s">
        <v>939</v>
      </c>
      <c r="C251" s="287">
        <v>7080.0</v>
      </c>
      <c r="D251" s="288">
        <v>0.011428571428571344</v>
      </c>
      <c r="E251" s="289">
        <v>4415910.0</v>
      </c>
      <c r="F251" s="290">
        <v>7.885234119598003E-4</v>
      </c>
      <c r="G251" s="290">
        <v>-0.5654515728781593</v>
      </c>
      <c r="H251" s="290">
        <v>-0.8533333333399999</v>
      </c>
      <c r="I251" s="290">
        <v>0.7333333333</v>
      </c>
      <c r="J251" s="291">
        <v>0.0057</v>
      </c>
      <c r="K251" s="290">
        <v>1.228735042024819E-4</v>
      </c>
      <c r="L251" s="292">
        <v>7.924263070225765E-4</v>
      </c>
      <c r="M251" s="293" t="s">
        <v>306</v>
      </c>
      <c r="N251" s="294">
        <v>2.0373504255750254</v>
      </c>
      <c r="O251" s="295" t="s">
        <v>306</v>
      </c>
      <c r="P251" s="295" t="s">
        <v>650</v>
      </c>
      <c r="Q251" s="296">
        <v>31264.6428</v>
      </c>
      <c r="R251" s="297" t="s">
        <v>633</v>
      </c>
      <c r="S251" s="298" t="s">
        <v>675</v>
      </c>
      <c r="T251" s="298"/>
      <c r="U251" s="299">
        <v>188.94</v>
      </c>
      <c r="V251" s="300">
        <v>37.472213401079706</v>
      </c>
      <c r="W251" s="300">
        <v>2535.477406310261</v>
      </c>
      <c r="X251" s="300">
        <v>20.629181401078693</v>
      </c>
      <c r="Y251" s="301">
        <v>2.449439483011355E-4</v>
      </c>
      <c r="Z251" s="302">
        <v>0.002193571940968269</v>
      </c>
      <c r="AA251">
        <v>-0.4557285786563554</v>
      </c>
      <c r="AB251" s="172">
        <v>51.0</v>
      </c>
      <c r="AC251" s="303">
        <v>7084.438251892368</v>
      </c>
      <c r="AD251" s="304"/>
      <c r="AE251" s="304"/>
      <c r="AF251" s="304"/>
    </row>
    <row r="252">
      <c r="A252" s="285">
        <v>0.007114760238445804</v>
      </c>
      <c r="B252" s="286" t="s">
        <v>940</v>
      </c>
      <c r="C252" s="287">
        <v>15200.0</v>
      </c>
      <c r="D252" s="288">
        <v>0.0</v>
      </c>
      <c r="E252" s="289">
        <v>69210.0</v>
      </c>
      <c r="F252" s="290">
        <v>0.007098816047273909</v>
      </c>
      <c r="G252" s="290">
        <v>2.587164520691124</v>
      </c>
      <c r="H252" s="290">
        <v>0.7</v>
      </c>
      <c r="I252" s="290">
        <v>1.0</v>
      </c>
      <c r="J252" s="291">
        <v>0.0791</v>
      </c>
      <c r="K252" s="290">
        <v>0.0029166635825199853</v>
      </c>
      <c r="L252" s="292">
        <v>0.006353802750067695</v>
      </c>
      <c r="M252" s="293" t="s">
        <v>306</v>
      </c>
      <c r="N252" s="294">
        <v>3.0265050903067516</v>
      </c>
      <c r="O252" s="295" t="s">
        <v>306</v>
      </c>
      <c r="P252" s="295" t="s">
        <v>640</v>
      </c>
      <c r="Q252" s="296">
        <v>1051.992</v>
      </c>
      <c r="R252" s="297" t="s">
        <v>633</v>
      </c>
      <c r="S252" s="298" t="s">
        <v>675</v>
      </c>
      <c r="T252" s="298"/>
      <c r="U252" s="299">
        <v>1455.93</v>
      </c>
      <c r="V252" s="300">
        <v>10.44006236563571</v>
      </c>
      <c r="W252" s="300">
        <v>2535.477406310261</v>
      </c>
      <c r="X252" s="300">
        <v>20.629181401078693</v>
      </c>
      <c r="Y252" s="301">
        <v>1.407860506996463E-4</v>
      </c>
      <c r="Z252" s="302">
        <v>0.021572076314733134</v>
      </c>
      <c r="AA252">
        <v>-0.16637116236167815</v>
      </c>
      <c r="AB252" s="172">
        <v>51.0</v>
      </c>
      <c r="AC252" s="303">
        <v>15343.484988377166</v>
      </c>
      <c r="AD252" s="304"/>
      <c r="AE252" s="304"/>
      <c r="AF252" s="304"/>
    </row>
    <row r="253">
      <c r="A253" s="285">
        <v>8.445872414664728E-4</v>
      </c>
      <c r="B253" s="286" t="s">
        <v>941</v>
      </c>
      <c r="C253" s="287">
        <v>13050.0</v>
      </c>
      <c r="D253" s="288">
        <v>0.007722007722007929</v>
      </c>
      <c r="E253" s="289">
        <v>13710.0</v>
      </c>
      <c r="F253" s="290">
        <v>8.415695883484743E-4</v>
      </c>
      <c r="G253" s="290">
        <v>-0.2514246477600954</v>
      </c>
      <c r="H253" s="290">
        <v>-0.8</v>
      </c>
      <c r="I253" s="290">
        <v>1.0</v>
      </c>
      <c r="J253" s="291">
        <v>0.0195</v>
      </c>
      <c r="K253" s="290">
        <v>5.823053081054197E-4</v>
      </c>
      <c r="L253" s="292">
        <v>8.454673304573541E-4</v>
      </c>
      <c r="M253" s="293" t="s">
        <v>306</v>
      </c>
      <c r="N253" s="294">
        <v>3.2153720226490776</v>
      </c>
      <c r="O253" s="295" t="s">
        <v>306</v>
      </c>
      <c r="P253" s="295" t="s">
        <v>640</v>
      </c>
      <c r="Q253" s="296">
        <v>178.9155</v>
      </c>
      <c r="R253" s="297" t="s">
        <v>633</v>
      </c>
      <c r="S253" s="298" t="s">
        <v>648</v>
      </c>
      <c r="T253" s="298"/>
      <c r="U253" s="299">
        <v>1258.38</v>
      </c>
      <c r="V253" s="300">
        <v>10.370476326705763</v>
      </c>
      <c r="W253" s="300">
        <v>4419.748482387285</v>
      </c>
      <c r="X253" s="300">
        <v>19.76737496710809</v>
      </c>
      <c r="Y253" s="301">
        <v>2.8939031948536257E-6</v>
      </c>
      <c r="Z253" s="302">
        <v>0.0017330340460272005</v>
      </c>
      <c r="AA253">
        <v>-0.25969420283750533</v>
      </c>
      <c r="AB253" s="172">
        <v>51.0</v>
      </c>
      <c r="AC253" s="303">
        <v>13025.634255070008</v>
      </c>
      <c r="AD253" s="304"/>
      <c r="AE253" s="304"/>
      <c r="AF253" s="304"/>
    </row>
    <row r="254">
      <c r="A254" s="285">
        <v>0.0011955122767320445</v>
      </c>
      <c r="B254" s="286" t="s">
        <v>942</v>
      </c>
      <c r="C254" s="287">
        <v>5200.0</v>
      </c>
      <c r="D254" s="288">
        <v>0.0</v>
      </c>
      <c r="E254" s="289">
        <v>85001.0</v>
      </c>
      <c r="F254" s="290">
        <v>0.001858566528347749</v>
      </c>
      <c r="G254" s="290">
        <v>-0.721080729755839</v>
      </c>
      <c r="H254" s="290">
        <v>-0.88</v>
      </c>
      <c r="I254" s="290">
        <v>0.6</v>
      </c>
      <c r="J254" s="291">
        <v>-0.0189</v>
      </c>
      <c r="K254" s="290">
        <v>0.0012927002052998606</v>
      </c>
      <c r="L254" s="292">
        <v>0.0018623857971761704</v>
      </c>
      <c r="M254" s="293" t="s">
        <v>306</v>
      </c>
      <c r="N254" s="294">
        <v>0.7717544748320602</v>
      </c>
      <c r="O254" s="295" t="s">
        <v>306</v>
      </c>
      <c r="P254" s="295" t="s">
        <v>650</v>
      </c>
      <c r="Q254" s="296">
        <v>442.0052</v>
      </c>
      <c r="R254" s="297" t="s">
        <v>644</v>
      </c>
      <c r="S254" s="298" t="s">
        <v>634</v>
      </c>
      <c r="T254" s="298"/>
      <c r="U254" s="299">
        <v>85.7</v>
      </c>
      <c r="V254" s="300">
        <v>60.676779463243875</v>
      </c>
      <c r="W254" s="300">
        <v>4139.374661005126</v>
      </c>
      <c r="X254" s="300">
        <v>14.081652432730401</v>
      </c>
      <c r="Y254" s="301">
        <v>1.037250038054256E-5</v>
      </c>
      <c r="Z254" s="302">
        <v>0.0012206314326646981</v>
      </c>
      <c r="AA254">
        <v>-0.5953671787229351</v>
      </c>
      <c r="AB254" s="172">
        <v>51.0</v>
      </c>
      <c r="AC254" s="303">
        <v>5280.949422208536</v>
      </c>
      <c r="AD254" s="304"/>
      <c r="AE254" s="304"/>
      <c r="AF254" s="304"/>
    </row>
    <row r="255">
      <c r="A255" s="285" t="e">
        <v>#N/A</v>
      </c>
      <c r="B255" s="286" t="s">
        <v>943</v>
      </c>
      <c r="C255" s="287">
        <v>4400.0</v>
      </c>
      <c r="D255" s="288">
        <v>0.0</v>
      </c>
      <c r="E255" s="289">
        <v>23101.0</v>
      </c>
      <c r="F255" s="290">
        <v>0.014601603228166863</v>
      </c>
      <c r="G255" s="290">
        <v>22.168589374352617</v>
      </c>
      <c r="H255" s="290">
        <v>13.5</v>
      </c>
      <c r="I255" s="290">
        <v>9.0</v>
      </c>
      <c r="J255" s="291">
        <v>0.0</v>
      </c>
      <c r="K255" s="290">
        <v>0.0017939333960873645</v>
      </c>
      <c r="L255" s="292">
        <v>0.014605394427684711</v>
      </c>
      <c r="M255" s="293" t="s">
        <v>306</v>
      </c>
      <c r="N255" s="294">
        <v>25.288931187728966</v>
      </c>
      <c r="O255" s="295" t="s">
        <v>306</v>
      </c>
      <c r="P255" s="295" t="s">
        <v>650</v>
      </c>
      <c r="Q255" s="296">
        <v>101.6444</v>
      </c>
      <c r="R255" s="297" t="s">
        <v>641</v>
      </c>
      <c r="S255" s="298" t="s">
        <v>664</v>
      </c>
      <c r="T255" s="298"/>
      <c r="U255" s="299">
        <v>66.67</v>
      </c>
      <c r="V255" s="300">
        <v>65.99670016499175</v>
      </c>
      <c r="W255" s="300">
        <v>1378.3187956356803</v>
      </c>
      <c r="X255" s="300">
        <v>13.028471494035479</v>
      </c>
      <c r="Y255" s="301">
        <v>4.82760331293431E-5</v>
      </c>
      <c r="Z255" s="302">
        <v>0.36832748170939483</v>
      </c>
      <c r="AA255">
        <v>-0.5697734854051006</v>
      </c>
      <c r="AB255" s="172">
        <v>51.0</v>
      </c>
      <c r="AC255" s="303">
        <v>4349.349126285927</v>
      </c>
      <c r="AD255" s="304"/>
      <c r="AE255" s="304"/>
      <c r="AF255" s="304"/>
    </row>
    <row r="256">
      <c r="A256" s="285">
        <v>0.011629368308149831</v>
      </c>
      <c r="B256" s="286" t="s">
        <v>944</v>
      </c>
      <c r="C256" s="287">
        <v>12200.0</v>
      </c>
      <c r="D256" s="288">
        <v>0.008264462809917328</v>
      </c>
      <c r="E256" s="289">
        <v>65200.99999999999</v>
      </c>
      <c r="F256" s="290">
        <v>0.012477765187816424</v>
      </c>
      <c r="G256" s="290">
        <v>5.528818366891193</v>
      </c>
      <c r="H256" s="290">
        <v>0.2</v>
      </c>
      <c r="I256" s="290">
        <v>1.0</v>
      </c>
      <c r="J256" s="291">
        <v>0.1509</v>
      </c>
      <c r="K256" s="290">
        <v>0.006013041861238046</v>
      </c>
      <c r="L256" s="292">
        <v>-0.003250543667075525</v>
      </c>
      <c r="M256" s="293" t="s">
        <v>306</v>
      </c>
      <c r="N256" s="294">
        <v>5.077987036680132</v>
      </c>
      <c r="O256" s="295" t="s">
        <v>306</v>
      </c>
      <c r="P256" s="295" t="s">
        <v>640</v>
      </c>
      <c r="Q256" s="296">
        <v>795.4521999999998</v>
      </c>
      <c r="R256" s="297" t="s">
        <v>644</v>
      </c>
      <c r="S256" s="298" t="s">
        <v>642</v>
      </c>
      <c r="T256" s="298"/>
      <c r="U256" s="299">
        <v>135.39</v>
      </c>
      <c r="V256" s="300">
        <v>90.1100524410961</v>
      </c>
      <c r="W256" s="300">
        <v>2393.932165164847</v>
      </c>
      <c r="X256" s="300">
        <v>15.498907027838142</v>
      </c>
      <c r="Y256" s="301">
        <v>1.7521231112388046E-4</v>
      </c>
      <c r="Z256" s="302">
        <v>0.0640026437044043</v>
      </c>
      <c r="AA256">
        <v>-0.5635648152250944</v>
      </c>
      <c r="AB256" s="172">
        <v>51.0</v>
      </c>
      <c r="AC256" s="303">
        <v>12156.95662519593</v>
      </c>
      <c r="AD256" s="304"/>
      <c r="AE256" s="304"/>
      <c r="AF256" s="304"/>
    </row>
    <row r="257">
      <c r="A257" s="285">
        <v>-0.003591601794909483</v>
      </c>
      <c r="B257" s="286" t="s">
        <v>945</v>
      </c>
      <c r="C257" s="287">
        <v>4260.0</v>
      </c>
      <c r="D257" s="288">
        <v>-0.01388888888888895</v>
      </c>
      <c r="E257" s="289">
        <v>419410.0</v>
      </c>
      <c r="F257" s="290">
        <v>-0.0020075741080120817</v>
      </c>
      <c r="G257" s="290">
        <v>-4.0752074436726256</v>
      </c>
      <c r="H257" s="290">
        <v>-1.5888888888800001</v>
      </c>
      <c r="I257" s="290">
        <v>-0.4444444444</v>
      </c>
      <c r="J257" s="291">
        <v>0.0119</v>
      </c>
      <c r="K257" s="290">
        <v>4.158810003416472E-5</v>
      </c>
      <c r="L257" s="292">
        <v>-0.0020036219741291516</v>
      </c>
      <c r="M257" s="293" t="s">
        <v>631</v>
      </c>
      <c r="N257" s="294">
        <v>-2.756123009480072</v>
      </c>
      <c r="O257" s="295" t="s">
        <v>306</v>
      </c>
      <c r="P257" s="295" t="s">
        <v>632</v>
      </c>
      <c r="Q257" s="296">
        <v>1786.6866</v>
      </c>
      <c r="R257" s="297" t="s">
        <v>633</v>
      </c>
      <c r="S257" s="298" t="s">
        <v>682</v>
      </c>
      <c r="T257" s="298" t="s">
        <v>946</v>
      </c>
      <c r="U257" s="299">
        <v>-480.91</v>
      </c>
      <c r="V257" s="300" t="s">
        <v>306</v>
      </c>
      <c r="W257" s="300">
        <v>666.4325930968932</v>
      </c>
      <c r="X257" s="300">
        <v>34.23990216544156</v>
      </c>
      <c r="Y257" s="301">
        <v>-1.1740360519498386E-4</v>
      </c>
      <c r="Z257" s="302">
        <v>0.00554496374650136</v>
      </c>
      <c r="AA257">
        <v>-0.5895040087917562</v>
      </c>
      <c r="AB257" s="172">
        <v>51.0</v>
      </c>
      <c r="AC257" s="303">
        <v>4356.5176925716205</v>
      </c>
      <c r="AD257" s="304"/>
      <c r="AE257" s="304"/>
      <c r="AF257" s="304"/>
    </row>
    <row r="258">
      <c r="A258" s="285">
        <v>-0.005097395428917119</v>
      </c>
      <c r="B258" s="286" t="s">
        <v>947</v>
      </c>
      <c r="C258" s="287">
        <v>32100.0</v>
      </c>
      <c r="D258" s="288">
        <v>0.0</v>
      </c>
      <c r="E258" s="289">
        <v>2245410.0</v>
      </c>
      <c r="F258" s="290">
        <v>-0.0019908682471741963</v>
      </c>
      <c r="G258" s="290">
        <v>-6.731492178202938</v>
      </c>
      <c r="H258" s="290">
        <v>-2.2</v>
      </c>
      <c r="I258" s="290">
        <v>-1.0</v>
      </c>
      <c r="J258" s="291">
        <v>-0.0091</v>
      </c>
      <c r="K258" s="290">
        <v>-5.205244700455433E-4</v>
      </c>
      <c r="L258" s="292">
        <v>-0.001986974842933919</v>
      </c>
      <c r="M258" s="293" t="s">
        <v>654</v>
      </c>
      <c r="N258" s="294">
        <v>-5.702301335072133</v>
      </c>
      <c r="O258" s="295" t="s">
        <v>306</v>
      </c>
      <c r="P258" s="295" t="s">
        <v>637</v>
      </c>
      <c r="Q258" s="296">
        <v>72077.661</v>
      </c>
      <c r="R258" s="297" t="s">
        <v>633</v>
      </c>
      <c r="S258" s="298" t="s">
        <v>712</v>
      </c>
      <c r="T258" s="298" t="s">
        <v>713</v>
      </c>
      <c r="U258" s="299">
        <v>680.8</v>
      </c>
      <c r="V258" s="300">
        <v>47.150411280846065</v>
      </c>
      <c r="W258" s="300">
        <v>1776.536743057524</v>
      </c>
      <c r="X258" s="300">
        <v>23.135688952729055</v>
      </c>
      <c r="Y258" s="301">
        <v>-0.006772904028554973</v>
      </c>
      <c r="Z258" s="302">
        <v>0.011331337320829592</v>
      </c>
      <c r="AA258">
        <v>-0.29240126861502413</v>
      </c>
      <c r="AB258" s="172">
        <v>51.0</v>
      </c>
      <c r="AC258" s="303">
        <v>33003.234540500394</v>
      </c>
      <c r="AD258" s="304"/>
      <c r="AE258" s="304"/>
      <c r="AF258" s="304"/>
    </row>
    <row r="259">
      <c r="A259" s="285">
        <v>-0.004231944265998545</v>
      </c>
      <c r="B259" s="286" t="s">
        <v>948</v>
      </c>
      <c r="C259" s="287">
        <v>55800.0</v>
      </c>
      <c r="D259" s="288">
        <v>0.009041591320072317</v>
      </c>
      <c r="E259" s="289">
        <v>970410.0</v>
      </c>
      <c r="F259" s="290">
        <v>-0.002009462204785707</v>
      </c>
      <c r="G259" s="290">
        <v>-2.984615190124216</v>
      </c>
      <c r="H259" s="290">
        <v>-1.63333333332</v>
      </c>
      <c r="I259" s="290">
        <v>-0.3333333333</v>
      </c>
      <c r="J259" s="291">
        <v>-0.0176</v>
      </c>
      <c r="K259" s="290">
        <v>-0.0019150922368669214</v>
      </c>
      <c r="L259" s="292">
        <v>-0.0020055636163996055</v>
      </c>
      <c r="M259" s="293" t="s">
        <v>631</v>
      </c>
      <c r="N259" s="294">
        <v>-4.351836650618321</v>
      </c>
      <c r="O259" s="295" t="s">
        <v>306</v>
      </c>
      <c r="P259" s="295" t="s">
        <v>632</v>
      </c>
      <c r="Q259" s="296">
        <v>54148.878</v>
      </c>
      <c r="R259" s="297" t="s">
        <v>633</v>
      </c>
      <c r="S259" s="298" t="s">
        <v>634</v>
      </c>
      <c r="T259" s="298"/>
      <c r="U259" s="299">
        <v>1445.8</v>
      </c>
      <c r="V259" s="300">
        <v>38.59454973025315</v>
      </c>
      <c r="W259" s="300">
        <v>4139.374661005126</v>
      </c>
      <c r="X259" s="300">
        <v>14.081652432730401</v>
      </c>
      <c r="Y259" s="301">
        <v>-0.0043222970771209825</v>
      </c>
      <c r="Z259" s="302">
        <v>0.006177484152877105</v>
      </c>
      <c r="AA259">
        <v>-0.34095723229908237</v>
      </c>
      <c r="AB259" s="172">
        <v>51.0</v>
      </c>
      <c r="AC259" s="303">
        <v>56051.189464150535</v>
      </c>
      <c r="AD259" s="304"/>
      <c r="AE259" s="304"/>
      <c r="AF259" s="304"/>
    </row>
    <row r="260">
      <c r="A260" s="285">
        <v>-0.002694361804507092</v>
      </c>
      <c r="B260" s="307" t="s">
        <v>949</v>
      </c>
      <c r="C260" s="287">
        <v>46800.0</v>
      </c>
      <c r="D260" s="288">
        <v>0.0</v>
      </c>
      <c r="E260" s="289">
        <v>0.0</v>
      </c>
      <c r="F260" s="290">
        <v>-0.0010004577512695851</v>
      </c>
      <c r="G260" s="290">
        <v>-3.671816697239455</v>
      </c>
      <c r="H260" s="290">
        <v>-2.06</v>
      </c>
      <c r="I260" s="290">
        <v>-0.1</v>
      </c>
      <c r="J260" s="291">
        <v>0.0</v>
      </c>
      <c r="K260" s="290">
        <v>-2.0837920854418346E-4</v>
      </c>
      <c r="L260" s="292">
        <v>-0.001259015332560107</v>
      </c>
      <c r="M260" s="293" t="s">
        <v>631</v>
      </c>
      <c r="N260" s="294">
        <v>-1.9579075045679417</v>
      </c>
      <c r="O260" s="295" t="s">
        <v>306</v>
      </c>
      <c r="P260" s="295" t="s">
        <v>658</v>
      </c>
      <c r="Q260" s="296">
        <v>0.0</v>
      </c>
      <c r="R260" s="297" t="s">
        <v>641</v>
      </c>
      <c r="S260" s="298" t="s">
        <v>634</v>
      </c>
      <c r="T260" s="298" t="s">
        <v>950</v>
      </c>
      <c r="U260" s="299">
        <v>3044.68</v>
      </c>
      <c r="V260" s="300">
        <v>15.371073478986299</v>
      </c>
      <c r="W260" s="300">
        <v>4139.374661005126</v>
      </c>
      <c r="X260" s="300">
        <v>14.081652432730401</v>
      </c>
      <c r="Y260" s="301">
        <v>-1.2991827472066737E-14</v>
      </c>
      <c r="Z260" s="302">
        <v>0.0020135834105768136</v>
      </c>
      <c r="AA260">
        <v>-0.21917441794153159</v>
      </c>
      <c r="AB260" s="172">
        <v>51.0</v>
      </c>
      <c r="AC260" s="303">
        <v>46797.00446797794</v>
      </c>
      <c r="AD260" s="304"/>
      <c r="AE260" s="304"/>
      <c r="AF260" s="304"/>
    </row>
    <row r="261">
      <c r="A261" s="285">
        <v>9.630853484955487E-4</v>
      </c>
      <c r="B261" s="286" t="s">
        <v>951</v>
      </c>
      <c r="C261" s="287">
        <v>39700.0</v>
      </c>
      <c r="D261" s="288">
        <v>0.0037926675094817064</v>
      </c>
      <c r="E261" s="289">
        <v>2040310.0</v>
      </c>
      <c r="F261" s="290">
        <v>4.5304173894914406E-4</v>
      </c>
      <c r="G261" s="290">
        <v>-0.25608849206145873</v>
      </c>
      <c r="H261" s="290">
        <v>-0.8</v>
      </c>
      <c r="I261" s="290">
        <v>1.0</v>
      </c>
      <c r="J261" s="291">
        <v>0.0179</v>
      </c>
      <c r="K261" s="290">
        <v>0.002114993470120298</v>
      </c>
      <c r="L261" s="292">
        <v>-0.00931512340887688</v>
      </c>
      <c r="M261" s="293" t="s">
        <v>306</v>
      </c>
      <c r="N261" s="294">
        <v>1.1876763179740055</v>
      </c>
      <c r="O261" s="295" t="s">
        <v>306</v>
      </c>
      <c r="P261" s="295" t="s">
        <v>640</v>
      </c>
      <c r="Q261" s="296">
        <v>81000.307</v>
      </c>
      <c r="R261" s="297" t="s">
        <v>633</v>
      </c>
      <c r="S261" s="298" t="s">
        <v>675</v>
      </c>
      <c r="T261" s="298"/>
      <c r="U261" s="299">
        <v>2062.25</v>
      </c>
      <c r="V261" s="300">
        <v>19.25081828100376</v>
      </c>
      <c r="W261" s="300">
        <v>2535.477406310261</v>
      </c>
      <c r="X261" s="300">
        <v>20.629181401078693</v>
      </c>
      <c r="Y261" s="301">
        <v>0.0016373996070770576</v>
      </c>
      <c r="Z261" s="302">
        <v>5.272905873297272E-4</v>
      </c>
      <c r="AA261">
        <v>-0.17617628165662158</v>
      </c>
      <c r="AB261" s="172">
        <v>51.0</v>
      </c>
      <c r="AC261" s="303">
        <v>39467.15953013372</v>
      </c>
      <c r="AD261" s="304"/>
      <c r="AE261" s="304"/>
      <c r="AF261" s="304"/>
    </row>
    <row r="262">
      <c r="A262" s="285">
        <v>0.0017130127890929339</v>
      </c>
      <c r="B262" s="286" t="s">
        <v>952</v>
      </c>
      <c r="C262" s="287">
        <v>8900.0</v>
      </c>
      <c r="D262" s="288">
        <v>0.0</v>
      </c>
      <c r="E262" s="289">
        <v>64101.0</v>
      </c>
      <c r="F262" s="290">
        <v>0.0015909867666077568</v>
      </c>
      <c r="G262" s="290">
        <v>1.7775427544838478</v>
      </c>
      <c r="H262" s="290">
        <v>-0.3</v>
      </c>
      <c r="I262" s="290">
        <v>1.0</v>
      </c>
      <c r="J262" s="291">
        <v>0.0349</v>
      </c>
      <c r="K262" s="290">
        <v>8.820810488116395E-4</v>
      </c>
      <c r="L262" s="292">
        <v>-1.5666779630432552E-4</v>
      </c>
      <c r="M262" s="293" t="s">
        <v>306</v>
      </c>
      <c r="N262" s="294">
        <v>1.8733795707784022</v>
      </c>
      <c r="O262" s="295" t="s">
        <v>306</v>
      </c>
      <c r="P262" s="295" t="s">
        <v>650</v>
      </c>
      <c r="Q262" s="296">
        <v>570.4989</v>
      </c>
      <c r="R262" s="297" t="s">
        <v>644</v>
      </c>
      <c r="S262" s="298" t="s">
        <v>645</v>
      </c>
      <c r="T262" s="298"/>
      <c r="U262" s="299">
        <v>-263.66</v>
      </c>
      <c r="V262" s="300" t="s">
        <v>306</v>
      </c>
      <c r="W262" s="300">
        <v>3169.964778636018</v>
      </c>
      <c r="X262" s="300">
        <v>17.35913669889833</v>
      </c>
      <c r="Y262" s="301">
        <v>1.8507604461591218E-5</v>
      </c>
      <c r="Z262" s="302">
        <v>0.002977848803306996</v>
      </c>
      <c r="AA262">
        <v>-0.599197918638352</v>
      </c>
      <c r="AB262" s="172">
        <v>51.0</v>
      </c>
      <c r="AC262" s="303">
        <v>8959.503254697593</v>
      </c>
      <c r="AD262" s="304"/>
      <c r="AE262" s="304"/>
      <c r="AF262" s="304"/>
    </row>
    <row r="263">
      <c r="A263" s="285">
        <v>-0.00344372610983641</v>
      </c>
      <c r="B263" s="286" t="s">
        <v>953</v>
      </c>
      <c r="C263" s="287">
        <v>6690.0</v>
      </c>
      <c r="D263" s="288">
        <v>0.0</v>
      </c>
      <c r="E263" s="289">
        <v>43510.0</v>
      </c>
      <c r="F263" s="290">
        <v>-0.0018042011047598875</v>
      </c>
      <c r="G263" s="290">
        <v>-3.7416274703706978</v>
      </c>
      <c r="H263" s="290">
        <v>-1.5571428571600001</v>
      </c>
      <c r="I263" s="290">
        <v>-0.1428571429</v>
      </c>
      <c r="J263" s="291">
        <v>-0.0104</v>
      </c>
      <c r="K263" s="290">
        <v>-5.691477118350498E-4</v>
      </c>
      <c r="L263" s="292">
        <v>-0.0018002968115969087</v>
      </c>
      <c r="M263" s="293" t="s">
        <v>631</v>
      </c>
      <c r="N263" s="294">
        <v>-2.0253153196390143</v>
      </c>
      <c r="O263" s="295" t="s">
        <v>306</v>
      </c>
      <c r="P263" s="295" t="s">
        <v>632</v>
      </c>
      <c r="Q263" s="296">
        <v>291.0819</v>
      </c>
      <c r="R263" s="297" t="s">
        <v>633</v>
      </c>
      <c r="S263" s="298" t="s">
        <v>668</v>
      </c>
      <c r="T263" s="298"/>
      <c r="U263" s="299">
        <v>779.9</v>
      </c>
      <c r="V263" s="300">
        <v>8.578022823438904</v>
      </c>
      <c r="W263" s="300">
        <v>2594.6693386284364</v>
      </c>
      <c r="X263" s="300">
        <v>20.767722146730023</v>
      </c>
      <c r="Y263" s="301">
        <v>-1.8555885487583825E-5</v>
      </c>
      <c r="Z263" s="302">
        <v>0.0038099683483459384</v>
      </c>
      <c r="AA263">
        <v>-0.12867476344350914</v>
      </c>
      <c r="AB263" s="172">
        <v>51.0</v>
      </c>
      <c r="AC263" s="303">
        <v>6701.552963215387</v>
      </c>
      <c r="AD263" s="304"/>
      <c r="AE263" s="304"/>
      <c r="AF263" s="304"/>
    </row>
    <row r="264">
      <c r="A264" s="285">
        <v>-0.004958648092404107</v>
      </c>
      <c r="B264" s="286" t="s">
        <v>954</v>
      </c>
      <c r="C264" s="287">
        <v>8300.0</v>
      </c>
      <c r="D264" s="288">
        <v>0.0</v>
      </c>
      <c r="E264" s="289">
        <v>501.0</v>
      </c>
      <c r="F264" s="290">
        <v>-0.0019450249670642191</v>
      </c>
      <c r="G264" s="290">
        <v>-6.777251997414997</v>
      </c>
      <c r="H264" s="290">
        <v>-2.2</v>
      </c>
      <c r="I264" s="290">
        <v>-1.0</v>
      </c>
      <c r="J264" s="291">
        <v>-0.0309</v>
      </c>
      <c r="K264" s="290">
        <v>-3.224120263995711E-4</v>
      </c>
      <c r="L264" s="292">
        <v>-0.0019411257360367326</v>
      </c>
      <c r="M264" s="293" t="s">
        <v>654</v>
      </c>
      <c r="N264" s="294">
        <v>-5.558553347767192</v>
      </c>
      <c r="O264" s="295" t="s">
        <v>306</v>
      </c>
      <c r="P264" s="295" t="s">
        <v>637</v>
      </c>
      <c r="Q264" s="296">
        <v>4.1583</v>
      </c>
      <c r="R264" s="297" t="s">
        <v>641</v>
      </c>
      <c r="S264" s="298" t="s">
        <v>634</v>
      </c>
      <c r="T264" s="298"/>
      <c r="U264" s="299">
        <v>725.0</v>
      </c>
      <c r="V264" s="300">
        <v>11.448275862068966</v>
      </c>
      <c r="W264" s="300">
        <v>4139.374661005126</v>
      </c>
      <c r="X264" s="300">
        <v>14.081652432730401</v>
      </c>
      <c r="Y264" s="301">
        <v>-3.79172928390551E-7</v>
      </c>
      <c r="Z264" s="302">
        <v>0.01079128972141881</v>
      </c>
      <c r="AA264">
        <v>-0.2401244631684072</v>
      </c>
      <c r="AB264" s="172">
        <v>51.0</v>
      </c>
      <c r="AC264" s="303">
        <v>9167.654156050612</v>
      </c>
      <c r="AD264" s="304"/>
      <c r="AE264" s="304"/>
      <c r="AF264" s="304"/>
    </row>
    <row r="265">
      <c r="A265" s="285">
        <v>0.006579107428138364</v>
      </c>
      <c r="B265" s="286" t="s">
        <v>955</v>
      </c>
      <c r="C265" s="287">
        <v>5400.0</v>
      </c>
      <c r="D265" s="288">
        <v>0.0</v>
      </c>
      <c r="E265" s="289">
        <v>6047401.0</v>
      </c>
      <c r="F265" s="290">
        <v>0.007645826523444024</v>
      </c>
      <c r="G265" s="290">
        <v>2.4135857379156276</v>
      </c>
      <c r="H265" s="290">
        <v>-0.3</v>
      </c>
      <c r="I265" s="290">
        <v>1.0</v>
      </c>
      <c r="J265" s="291">
        <v>0.0417</v>
      </c>
      <c r="K265" s="290">
        <v>0.002117747198743046</v>
      </c>
      <c r="L265" s="292">
        <v>0.0028575263840892786</v>
      </c>
      <c r="M265" s="293" t="s">
        <v>306</v>
      </c>
      <c r="N265" s="294">
        <v>5.283441816867508</v>
      </c>
      <c r="O265" s="295" t="s">
        <v>306</v>
      </c>
      <c r="P265" s="295" t="s">
        <v>640</v>
      </c>
      <c r="Q265" s="296">
        <v>32655.9654</v>
      </c>
      <c r="R265" s="297" t="s">
        <v>644</v>
      </c>
      <c r="S265" s="298" t="s">
        <v>645</v>
      </c>
      <c r="T265" s="298" t="s">
        <v>956</v>
      </c>
      <c r="U265" s="299">
        <v>12.74</v>
      </c>
      <c r="V265" s="300">
        <v>423.861852433281</v>
      </c>
      <c r="W265" s="300">
        <v>3169.964778636018</v>
      </c>
      <c r="X265" s="300">
        <v>17.35913669889833</v>
      </c>
      <c r="Y265" s="301">
        <v>0.004018170010978427</v>
      </c>
      <c r="Z265" s="302">
        <v>0.0405231079951927</v>
      </c>
      <c r="AA265">
        <v>-0.5699583579769795</v>
      </c>
      <c r="AB265" s="172">
        <v>51.0</v>
      </c>
      <c r="AC265" s="303">
        <v>5230.927494765566</v>
      </c>
      <c r="AD265" s="304"/>
      <c r="AE265" s="304"/>
      <c r="AF265" s="304"/>
    </row>
    <row r="266">
      <c r="A266" s="285">
        <v>0.008183755987883982</v>
      </c>
      <c r="B266" s="286" t="s">
        <v>957</v>
      </c>
      <c r="C266" s="287">
        <v>7200.0</v>
      </c>
      <c r="D266" s="288">
        <v>0.0</v>
      </c>
      <c r="E266" s="289">
        <v>463710.0</v>
      </c>
      <c r="F266" s="290">
        <v>0.007824195392487078</v>
      </c>
      <c r="G266" s="290">
        <v>2.179472339168389</v>
      </c>
      <c r="H266" s="290">
        <v>-0.34545454546</v>
      </c>
      <c r="I266" s="290">
        <v>0.7727272727</v>
      </c>
      <c r="J266" s="291">
        <v>0.0935</v>
      </c>
      <c r="K266" s="290">
        <v>0.006820126946702778</v>
      </c>
      <c r="L266" s="292">
        <v>-0.034696169929239545</v>
      </c>
      <c r="M266" s="293" t="s">
        <v>306</v>
      </c>
      <c r="N266" s="294">
        <v>3.7935709811651837</v>
      </c>
      <c r="O266" s="295" t="s">
        <v>306</v>
      </c>
      <c r="P266" s="295" t="s">
        <v>640</v>
      </c>
      <c r="Q266" s="296">
        <v>3338.712</v>
      </c>
      <c r="R266" s="297" t="s">
        <v>633</v>
      </c>
      <c r="S266" s="298" t="s">
        <v>671</v>
      </c>
      <c r="T266" s="298"/>
      <c r="U266" s="299">
        <v>5.47</v>
      </c>
      <c r="V266" s="300">
        <v>1316.2705667276052</v>
      </c>
      <c r="W266" s="300">
        <v>2688.409640296541</v>
      </c>
      <c r="X266" s="300">
        <v>10.789483831263633</v>
      </c>
      <c r="Y266" s="301">
        <v>5.280656828711343E-4</v>
      </c>
      <c r="Z266" s="302">
        <v>0.02989807021530097</v>
      </c>
      <c r="AA266">
        <v>-0.592163080750019</v>
      </c>
      <c r="AB266" s="172">
        <v>51.0</v>
      </c>
      <c r="AC266" s="303">
        <v>6266.260355866813</v>
      </c>
      <c r="AD266" s="304"/>
      <c r="AE266" s="304"/>
      <c r="AF266" s="304"/>
    </row>
    <row r="267">
      <c r="A267" s="285">
        <v>0.0021960961004477415</v>
      </c>
      <c r="B267" s="286" t="s">
        <v>958</v>
      </c>
      <c r="C267" s="287">
        <v>27450.0</v>
      </c>
      <c r="D267" s="288">
        <v>0.0</v>
      </c>
      <c r="E267" s="289">
        <v>208310.0</v>
      </c>
      <c r="F267" s="290">
        <v>0.001535465042059161</v>
      </c>
      <c r="G267" s="290">
        <v>1.9574834073300744</v>
      </c>
      <c r="H267" s="290">
        <v>0.7</v>
      </c>
      <c r="I267" s="290">
        <v>1.0</v>
      </c>
      <c r="J267" s="291">
        <v>0.0302</v>
      </c>
      <c r="K267" s="290">
        <v>0.0011084832717204048</v>
      </c>
      <c r="L267" s="292">
        <v>-0.0027325143385361858</v>
      </c>
      <c r="M267" s="293" t="s">
        <v>306</v>
      </c>
      <c r="N267" s="294">
        <v>1.5503818497653774</v>
      </c>
      <c r="O267" s="295" t="s">
        <v>306</v>
      </c>
      <c r="P267" s="295" t="s">
        <v>640</v>
      </c>
      <c r="Q267" s="296">
        <v>5718.1095</v>
      </c>
      <c r="R267" s="297" t="s">
        <v>633</v>
      </c>
      <c r="S267" s="298" t="s">
        <v>675</v>
      </c>
      <c r="T267" s="298"/>
      <c r="U267" s="299">
        <v>152.84</v>
      </c>
      <c r="V267" s="300">
        <v>179.59958126144988</v>
      </c>
      <c r="W267" s="300">
        <v>2535.477406310261</v>
      </c>
      <c r="X267" s="300">
        <v>20.629181401078693</v>
      </c>
      <c r="Y267" s="301">
        <v>2.3765871184365454E-4</v>
      </c>
      <c r="Z267" s="302">
        <v>0.002375376495644362</v>
      </c>
      <c r="AA267">
        <v>-0.46411364877267525</v>
      </c>
      <c r="AB267" s="172">
        <v>51.0</v>
      </c>
      <c r="AC267" s="303">
        <v>27433.455175474195</v>
      </c>
      <c r="AD267" s="304"/>
      <c r="AE267" s="304"/>
      <c r="AF267" s="304"/>
    </row>
    <row r="268">
      <c r="A268" s="285">
        <v>-0.004809618515309698</v>
      </c>
      <c r="B268" s="286" t="s">
        <v>959</v>
      </c>
      <c r="C268" s="287">
        <v>10100.0</v>
      </c>
      <c r="D268" s="288">
        <v>0.0</v>
      </c>
      <c r="E268" s="289">
        <v>13310.0</v>
      </c>
      <c r="F268" s="290">
        <v>-0.0019723506843820986</v>
      </c>
      <c r="G268" s="290">
        <v>-6.800646912924062</v>
      </c>
      <c r="H268" s="290">
        <v>-2.2</v>
      </c>
      <c r="I268" s="290">
        <v>-1.0</v>
      </c>
      <c r="J268" s="291">
        <v>-0.0734</v>
      </c>
      <c r="K268" s="290">
        <v>5.012327358212235E-5</v>
      </c>
      <c r="L268" s="292">
        <v>-0.0019685007266451947</v>
      </c>
      <c r="M268" s="293" t="s">
        <v>636</v>
      </c>
      <c r="N268" s="294">
        <v>-4.577839970911018</v>
      </c>
      <c r="O268" s="295" t="s">
        <v>306</v>
      </c>
      <c r="P268" s="295" t="s">
        <v>637</v>
      </c>
      <c r="Q268" s="296">
        <v>134.431</v>
      </c>
      <c r="R268" s="297" t="s">
        <v>633</v>
      </c>
      <c r="S268" s="298" t="s">
        <v>651</v>
      </c>
      <c r="T268" s="298"/>
      <c r="U268" s="299">
        <v>1184.33</v>
      </c>
      <c r="V268" s="300">
        <v>8.52802850556855</v>
      </c>
      <c r="W268" s="300">
        <v>1747.6389274377245</v>
      </c>
      <c r="X268" s="300">
        <v>8.327206461722362</v>
      </c>
      <c r="Y268" s="301">
        <v>-1.1830101980916293E-5</v>
      </c>
      <c r="Z268" s="302">
        <v>0.009008372275063974</v>
      </c>
      <c r="AA268">
        <v>0.04198203925673827</v>
      </c>
      <c r="AB268" s="172">
        <v>51.0</v>
      </c>
      <c r="AC268" s="303">
        <v>10298.117431523993</v>
      </c>
      <c r="AD268" s="304"/>
      <c r="AE268" s="304"/>
      <c r="AF268" s="304"/>
    </row>
    <row r="269">
      <c r="A269" s="285">
        <v>-0.005214861440322331</v>
      </c>
      <c r="B269" s="286" t="s">
        <v>960</v>
      </c>
      <c r="C269" s="287">
        <v>27350.0</v>
      </c>
      <c r="D269" s="288">
        <v>-0.005454545454545379</v>
      </c>
      <c r="E269" s="289">
        <v>372710.0</v>
      </c>
      <c r="F269" s="290">
        <v>-0.001999648151040365</v>
      </c>
      <c r="G269" s="290">
        <v>-6.743831088450104</v>
      </c>
      <c r="H269" s="290">
        <v>-2.2</v>
      </c>
      <c r="I269" s="290">
        <v>-1.0</v>
      </c>
      <c r="J269" s="291">
        <v>-0.0232</v>
      </c>
      <c r="K269" s="290">
        <v>-7.289428331557169E-4</v>
      </c>
      <c r="L269" s="292">
        <v>-0.0019957750107626035</v>
      </c>
      <c r="M269" s="293" t="s">
        <v>654</v>
      </c>
      <c r="N269" s="294">
        <v>-3.88222854503724</v>
      </c>
      <c r="O269" s="295" t="s">
        <v>306</v>
      </c>
      <c r="P269" s="295" t="s">
        <v>637</v>
      </c>
      <c r="Q269" s="296">
        <v>10193.6185</v>
      </c>
      <c r="R269" s="297" t="s">
        <v>633</v>
      </c>
      <c r="S269" s="298" t="s">
        <v>664</v>
      </c>
      <c r="T269" s="298"/>
      <c r="U269" s="299">
        <v>4791.81</v>
      </c>
      <c r="V269" s="300">
        <v>5.707655353613769</v>
      </c>
      <c r="W269" s="300">
        <v>1378.3187956356803</v>
      </c>
      <c r="X269" s="300">
        <v>13.028471494035479</v>
      </c>
      <c r="Y269" s="301">
        <v>-9.8237797695632E-4</v>
      </c>
      <c r="Z269" s="302">
        <v>0.007791265610054434</v>
      </c>
      <c r="AA269">
        <v>0.3799061182528045</v>
      </c>
      <c r="AB269" s="172">
        <v>51.0</v>
      </c>
      <c r="AC269" s="303">
        <v>28276.73163809315</v>
      </c>
      <c r="AD269" s="304"/>
      <c r="AE269" s="304"/>
      <c r="AF269" s="304"/>
    </row>
    <row r="270">
      <c r="A270" s="285">
        <v>-0.004356830335435271</v>
      </c>
      <c r="B270" s="286" t="s">
        <v>961</v>
      </c>
      <c r="C270" s="287">
        <v>4500.0</v>
      </c>
      <c r="D270" s="288">
        <v>0.0</v>
      </c>
      <c r="E270" s="289">
        <v>1.0</v>
      </c>
      <c r="F270" s="290">
        <v>-0.0019834847698577927</v>
      </c>
      <c r="G270" s="290">
        <v>-6.8117367879778685</v>
      </c>
      <c r="H270" s="290">
        <v>-2.2</v>
      </c>
      <c r="I270" s="290">
        <v>-1.0</v>
      </c>
      <c r="J270" s="291">
        <v>-0.0217</v>
      </c>
      <c r="K270" s="290">
        <v>9.868799987895061E-4</v>
      </c>
      <c r="L270" s="292">
        <v>-0.008478754917850597</v>
      </c>
      <c r="M270" s="293" t="s">
        <v>636</v>
      </c>
      <c r="N270" s="294">
        <v>-4.241947614947333</v>
      </c>
      <c r="O270" s="295" t="s">
        <v>306</v>
      </c>
      <c r="P270" s="295" t="s">
        <v>637</v>
      </c>
      <c r="Q270" s="296">
        <v>0.0045</v>
      </c>
      <c r="R270" s="297" t="s">
        <v>644</v>
      </c>
      <c r="S270" s="298" t="s">
        <v>634</v>
      </c>
      <c r="T270" s="298"/>
      <c r="U270" s="299">
        <v>-581.58</v>
      </c>
      <c r="V270" s="300" t="s">
        <v>306</v>
      </c>
      <c r="W270" s="300">
        <v>4139.374661005126</v>
      </c>
      <c r="X270" s="300">
        <v>14.081652432730401</v>
      </c>
      <c r="Y270" s="301">
        <v>-3.5359913434780983E-10</v>
      </c>
      <c r="Z270" s="302">
        <v>0.008392773949906012</v>
      </c>
      <c r="AA270">
        <v>-0.5978617613412659</v>
      </c>
      <c r="AB270" s="172">
        <v>51.0</v>
      </c>
      <c r="AC270" s="303">
        <v>4595.950299968911</v>
      </c>
      <c r="AD270" s="304"/>
      <c r="AE270" s="304"/>
      <c r="AF270" s="304"/>
    </row>
    <row r="271">
      <c r="A271" s="285">
        <v>3.104325952649238E-4</v>
      </c>
      <c r="B271" s="286" t="s">
        <v>962</v>
      </c>
      <c r="C271" s="287">
        <v>29000.0</v>
      </c>
      <c r="D271" s="288">
        <v>0.0</v>
      </c>
      <c r="E271" s="289">
        <v>1.0</v>
      </c>
      <c r="F271" s="290">
        <v>0.0022601883831357156</v>
      </c>
      <c r="G271" s="290">
        <v>-0.963788221447078</v>
      </c>
      <c r="H271" s="290">
        <v>-0.92592592592</v>
      </c>
      <c r="I271" s="290">
        <v>0.3703703704</v>
      </c>
      <c r="J271" s="291">
        <v>-0.0554</v>
      </c>
      <c r="K271" s="290">
        <v>-1.1616587379801582E-4</v>
      </c>
      <c r="L271" s="292">
        <v>-0.00618529466805222</v>
      </c>
      <c r="M271" s="293" t="s">
        <v>631</v>
      </c>
      <c r="N271" s="294">
        <v>0.10098329674439183</v>
      </c>
      <c r="O271" s="295" t="s">
        <v>306</v>
      </c>
      <c r="P271" s="295" t="s">
        <v>650</v>
      </c>
      <c r="Q271" s="296">
        <v>0.029</v>
      </c>
      <c r="R271" s="297" t="s">
        <v>641</v>
      </c>
      <c r="S271" s="298" t="s">
        <v>659</v>
      </c>
      <c r="T271" s="298"/>
      <c r="U271" s="299">
        <v>5539.52</v>
      </c>
      <c r="V271" s="300">
        <v>5.235110623303101</v>
      </c>
      <c r="W271" s="300">
        <v>3187.628303684656</v>
      </c>
      <c r="X271" s="300">
        <v>9.918970818477597</v>
      </c>
      <c r="Y271" s="301">
        <v>1.6072505739703042E-10</v>
      </c>
      <c r="Z271" s="302">
        <v>2.3757277403794773E-5</v>
      </c>
      <c r="AA271">
        <v>0.1651652341387344</v>
      </c>
      <c r="AB271" s="172">
        <v>51.0</v>
      </c>
      <c r="AC271" s="303">
        <v>29490.393397779146</v>
      </c>
      <c r="AD271" s="304"/>
      <c r="AE271" s="304"/>
      <c r="AF271" s="304"/>
    </row>
    <row r="272">
      <c r="A272" s="285">
        <v>8.672861335820959E-4</v>
      </c>
      <c r="B272" s="286" t="s">
        <v>963</v>
      </c>
      <c r="C272" s="287">
        <v>2900.0</v>
      </c>
      <c r="D272" s="288">
        <v>0.0</v>
      </c>
      <c r="E272" s="289">
        <v>1102601.0</v>
      </c>
      <c r="F272" s="290">
        <v>1.125695703420976E-5</v>
      </c>
      <c r="G272" s="290">
        <v>0.5427183317957152</v>
      </c>
      <c r="H272" s="290">
        <v>-0.5</v>
      </c>
      <c r="I272" s="290">
        <v>0.0</v>
      </c>
      <c r="J272" s="291">
        <v>0.0357</v>
      </c>
      <c r="K272" s="290">
        <v>0.0017903968848331504</v>
      </c>
      <c r="L272" s="292">
        <v>1.5139988998509484E-5</v>
      </c>
      <c r="M272" s="293" t="s">
        <v>306</v>
      </c>
      <c r="N272" s="294">
        <v>-0.9697767693640632</v>
      </c>
      <c r="O272" s="295" t="s">
        <v>306</v>
      </c>
      <c r="P272" s="295" t="s">
        <v>658</v>
      </c>
      <c r="Q272" s="296">
        <v>3197.5429</v>
      </c>
      <c r="R272" s="297" t="s">
        <v>641</v>
      </c>
      <c r="S272" s="298" t="s">
        <v>664</v>
      </c>
      <c r="T272" s="298"/>
      <c r="U272" s="299">
        <v>-254.2</v>
      </c>
      <c r="V272" s="300" t="s">
        <v>306</v>
      </c>
      <c r="W272" s="300">
        <v>1378.3187956356803</v>
      </c>
      <c r="X272" s="300">
        <v>13.028471494035479</v>
      </c>
      <c r="Y272" s="301">
        <v>5.7762217370017473E-5</v>
      </c>
      <c r="Z272" s="302">
        <v>-1.0693203209356125E-5</v>
      </c>
      <c r="AA272">
        <v>-0.5820712485528885</v>
      </c>
      <c r="AB272" s="172">
        <v>51.0</v>
      </c>
      <c r="AC272" s="303">
        <v>3009.092773980324</v>
      </c>
      <c r="AD272" s="304"/>
      <c r="AE272" s="304"/>
      <c r="AF272" s="304"/>
    </row>
    <row r="273">
      <c r="A273" s="285">
        <v>-0.0017102903053203343</v>
      </c>
      <c r="B273" s="286" t="s">
        <v>964</v>
      </c>
      <c r="C273" s="287">
        <v>3300.0</v>
      </c>
      <c r="D273" s="288">
        <v>-0.02941176470588236</v>
      </c>
      <c r="E273" s="289">
        <v>22000.999999999996</v>
      </c>
      <c r="F273" s="290">
        <v>-0.0017855823492220915</v>
      </c>
      <c r="G273" s="290">
        <v>-1.529966811852302</v>
      </c>
      <c r="H273" s="290">
        <v>-1.0</v>
      </c>
      <c r="I273" s="290">
        <v>0.0</v>
      </c>
      <c r="J273" s="291">
        <v>0.0</v>
      </c>
      <c r="K273" s="290">
        <v>0.0011411091247995318</v>
      </c>
      <c r="L273" s="292">
        <v>-0.0017817578236051781</v>
      </c>
      <c r="M273" s="293" t="s">
        <v>631</v>
      </c>
      <c r="N273" s="294">
        <v>-1.6011703848131549</v>
      </c>
      <c r="O273" s="295" t="s">
        <v>306</v>
      </c>
      <c r="P273" s="295" t="s">
        <v>632</v>
      </c>
      <c r="Q273" s="296">
        <v>72.60329999999999</v>
      </c>
      <c r="R273" s="297" t="s">
        <v>644</v>
      </c>
      <c r="S273" s="298" t="s">
        <v>664</v>
      </c>
      <c r="T273" s="298"/>
      <c r="U273" s="299">
        <v>16.67</v>
      </c>
      <c r="V273" s="300">
        <v>197.9604079184163</v>
      </c>
      <c r="W273" s="300">
        <v>1378.3187956356803</v>
      </c>
      <c r="X273" s="300">
        <v>13.028471494035479</v>
      </c>
      <c r="Y273" s="301">
        <v>-2.1724582003933887E-6</v>
      </c>
      <c r="Z273" s="302">
        <v>0.002947102727147159</v>
      </c>
      <c r="AA273">
        <v>-0.5911346469951584</v>
      </c>
      <c r="AB273" s="172">
        <v>51.0</v>
      </c>
      <c r="AC273" s="303">
        <v>3405.390569537268</v>
      </c>
      <c r="AD273" s="304"/>
      <c r="AE273" s="304"/>
      <c r="AF273" s="304"/>
    </row>
    <row r="274">
      <c r="A274" s="285">
        <v>-0.004978660084352041</v>
      </c>
      <c r="B274" s="286" t="s">
        <v>965</v>
      </c>
      <c r="C274" s="287">
        <v>9000.0</v>
      </c>
      <c r="D274" s="288">
        <v>0.0</v>
      </c>
      <c r="E274" s="289">
        <v>1.0</v>
      </c>
      <c r="F274" s="290">
        <v>-0.0019914688243019008</v>
      </c>
      <c r="G274" s="290">
        <v>-6.739405100300699</v>
      </c>
      <c r="H274" s="290">
        <v>-2.2</v>
      </c>
      <c r="I274" s="290">
        <v>-1.0</v>
      </c>
      <c r="J274" s="291">
        <v>0.0</v>
      </c>
      <c r="K274" s="290">
        <v>-2.7745203396322684E-4</v>
      </c>
      <c r="L274" s="292">
        <v>-0.001987616083914086</v>
      </c>
      <c r="M274" s="293" t="s">
        <v>654</v>
      </c>
      <c r="N274" s="294">
        <v>-4.578256112387892</v>
      </c>
      <c r="O274" s="295" t="s">
        <v>306</v>
      </c>
      <c r="P274" s="295" t="s">
        <v>632</v>
      </c>
      <c r="Q274" s="296">
        <v>0.009</v>
      </c>
      <c r="R274" s="297" t="s">
        <v>644</v>
      </c>
      <c r="S274" s="298" t="s">
        <v>708</v>
      </c>
      <c r="T274" s="298"/>
      <c r="U274" s="299">
        <v>357.36</v>
      </c>
      <c r="V274" s="300">
        <v>25.184687709872396</v>
      </c>
      <c r="W274" s="300">
        <v>2337.9027911782223</v>
      </c>
      <c r="X274" s="300">
        <v>38.81810010297964</v>
      </c>
      <c r="Y274" s="301">
        <v>-8.235064716995198E-10</v>
      </c>
      <c r="Z274" s="302">
        <v>0.009096366882079088</v>
      </c>
      <c r="AA274">
        <v>-0.599627301561578</v>
      </c>
      <c r="AB274" s="172">
        <v>51.0</v>
      </c>
      <c r="AC274" s="303">
        <v>9179.635221138376</v>
      </c>
      <c r="AD274" s="304"/>
      <c r="AE274" s="304"/>
      <c r="AF274" s="304"/>
    </row>
    <row r="275">
      <c r="A275" s="285">
        <v>-0.0021419879472078466</v>
      </c>
      <c r="B275" s="307" t="s">
        <v>966</v>
      </c>
      <c r="C275" s="287">
        <v>3400.0</v>
      </c>
      <c r="D275" s="288">
        <v>0.0</v>
      </c>
      <c r="E275" s="289">
        <v>487701.0</v>
      </c>
      <c r="F275" s="290">
        <v>-0.002021128285577105</v>
      </c>
      <c r="G275" s="290">
        <v>-2.0578822297192296</v>
      </c>
      <c r="H275" s="290">
        <v>-0.46666666668</v>
      </c>
      <c r="I275" s="290">
        <v>0.3333333333</v>
      </c>
      <c r="J275" s="291">
        <v>-0.0286</v>
      </c>
      <c r="K275" s="290">
        <v>2.0267045267534508E-4</v>
      </c>
      <c r="L275" s="292">
        <v>-0.0020173038515943005</v>
      </c>
      <c r="M275" s="293" t="s">
        <v>631</v>
      </c>
      <c r="N275" s="294">
        <v>-1.254308262130607</v>
      </c>
      <c r="O275" s="295" t="s">
        <v>306</v>
      </c>
      <c r="P275" s="295" t="s">
        <v>650</v>
      </c>
      <c r="Q275" s="296">
        <v>1658.1834</v>
      </c>
      <c r="R275" s="297" t="s">
        <v>644</v>
      </c>
      <c r="S275" s="298" t="s">
        <v>634</v>
      </c>
      <c r="T275" s="298"/>
      <c r="U275" s="299">
        <v>-820.81</v>
      </c>
      <c r="V275" s="300" t="s">
        <v>306</v>
      </c>
      <c r="W275" s="300">
        <v>4139.374661005126</v>
      </c>
      <c r="X275" s="300">
        <v>14.081652432730401</v>
      </c>
      <c r="Y275" s="301">
        <v>-6.46222985889183E-5</v>
      </c>
      <c r="Z275" s="302">
        <v>0.0025143950821398214</v>
      </c>
      <c r="AA275">
        <v>-0.5855311093793094</v>
      </c>
      <c r="AB275" s="172">
        <v>51.0</v>
      </c>
      <c r="AC275" s="303">
        <v>3440.765971939072</v>
      </c>
      <c r="AD275" s="304"/>
      <c r="AE275" s="304"/>
      <c r="AF275" s="304"/>
    </row>
    <row r="276">
      <c r="A276" s="285">
        <v>0.0010114184972255641</v>
      </c>
      <c r="B276" s="286" t="s">
        <v>967</v>
      </c>
      <c r="C276" s="287">
        <v>81500.0</v>
      </c>
      <c r="D276" s="288">
        <v>0.0</v>
      </c>
      <c r="E276" s="289">
        <v>17801.0</v>
      </c>
      <c r="F276" s="290">
        <v>0.0021823598258488477</v>
      </c>
      <c r="G276" s="290">
        <v>-0.23168206522266138</v>
      </c>
      <c r="H276" s="290">
        <v>-0.8</v>
      </c>
      <c r="I276" s="290">
        <v>1.0</v>
      </c>
      <c r="J276" s="291">
        <v>0.0232</v>
      </c>
      <c r="K276" s="290">
        <v>2.387444085430022E-4</v>
      </c>
      <c r="L276" s="292">
        <v>0.001528123378114367</v>
      </c>
      <c r="M276" s="293" t="s">
        <v>306</v>
      </c>
      <c r="N276" s="294">
        <v>2.212398182922992</v>
      </c>
      <c r="O276" s="295" t="s">
        <v>306</v>
      </c>
      <c r="P276" s="295" t="s">
        <v>640</v>
      </c>
      <c r="Q276" s="296">
        <v>1450.7815</v>
      </c>
      <c r="R276" s="297" t="s">
        <v>644</v>
      </c>
      <c r="S276" s="298" t="s">
        <v>675</v>
      </c>
      <c r="T276" s="298"/>
      <c r="U276" s="299">
        <v>1459.42</v>
      </c>
      <c r="V276" s="300">
        <v>55.84410245165888</v>
      </c>
      <c r="W276" s="300">
        <v>2535.477406310261</v>
      </c>
      <c r="X276" s="300">
        <v>20.629181401078693</v>
      </c>
      <c r="Y276" s="301">
        <v>2.7289291877381584E-5</v>
      </c>
      <c r="Z276" s="302">
        <v>0.0047079270556481196</v>
      </c>
      <c r="AA276">
        <v>-0.1683129198193961</v>
      </c>
      <c r="AB276" s="172">
        <v>51.0</v>
      </c>
      <c r="AC276" s="303">
        <v>80580.89772072264</v>
      </c>
      <c r="AD276" s="304"/>
      <c r="AE276" s="304"/>
      <c r="AF276" s="304"/>
    </row>
    <row r="277">
      <c r="A277" s="285">
        <v>-0.003760959931771773</v>
      </c>
      <c r="B277" s="286" t="s">
        <v>968</v>
      </c>
      <c r="C277" s="287">
        <v>5200.0</v>
      </c>
      <c r="D277" s="288">
        <v>0.0</v>
      </c>
      <c r="E277" s="289">
        <v>1.0</v>
      </c>
      <c r="F277" s="290">
        <v>-0.0020197975524098464</v>
      </c>
      <c r="G277" s="290">
        <v>-4.763916278087123</v>
      </c>
      <c r="H277" s="290">
        <v>-2.06</v>
      </c>
      <c r="I277" s="290">
        <v>-0.1</v>
      </c>
      <c r="J277" s="291">
        <v>0.0</v>
      </c>
      <c r="K277" s="290">
        <v>3.436836988706478E-5</v>
      </c>
      <c r="L277" s="292">
        <v>-0.0020159475976729425</v>
      </c>
      <c r="M277" s="293" t="s">
        <v>631</v>
      </c>
      <c r="N277" s="294">
        <v>-2.47079727250556</v>
      </c>
      <c r="O277" s="295" t="s">
        <v>306</v>
      </c>
      <c r="P277" s="295" t="s">
        <v>658</v>
      </c>
      <c r="Q277" s="296">
        <v>0.0052</v>
      </c>
      <c r="R277" s="297" t="s">
        <v>644</v>
      </c>
      <c r="S277" s="298" t="s">
        <v>708</v>
      </c>
      <c r="T277" s="298"/>
      <c r="U277" s="299">
        <v>-2965.56</v>
      </c>
      <c r="V277" s="300" t="s">
        <v>306</v>
      </c>
      <c r="W277" s="300">
        <v>2337.9027911782223</v>
      </c>
      <c r="X277" s="300">
        <v>38.81810010297964</v>
      </c>
      <c r="Y277" s="301">
        <v>-3.578948837404221E-10</v>
      </c>
      <c r="Z277" s="302">
        <v>0.004968882321177341</v>
      </c>
      <c r="AA277">
        <v>-0.5993538540897574</v>
      </c>
      <c r="AB277" s="172">
        <v>51.0</v>
      </c>
      <c r="AC277" s="303">
        <v>5241.686335462173</v>
      </c>
      <c r="AD277" s="304"/>
      <c r="AE277" s="304"/>
      <c r="AF277" s="304"/>
    </row>
    <row r="278">
      <c r="A278" s="285">
        <v>3.2927488496569237E-4</v>
      </c>
      <c r="B278" s="286" t="s">
        <v>969</v>
      </c>
      <c r="C278" s="287">
        <v>11300.0</v>
      </c>
      <c r="D278" s="288">
        <v>0.03669724770642202</v>
      </c>
      <c r="E278" s="289">
        <v>677201.0</v>
      </c>
      <c r="F278" s="290">
        <v>8.080111213270392E-4</v>
      </c>
      <c r="G278" s="290">
        <v>-0.6291001189142823</v>
      </c>
      <c r="H278" s="290">
        <v>-0.36</v>
      </c>
      <c r="I278" s="290">
        <v>0.6</v>
      </c>
      <c r="J278" s="291">
        <v>-0.0088</v>
      </c>
      <c r="K278" s="290">
        <v>3.465437104877623E-4</v>
      </c>
      <c r="L278" s="292">
        <v>-0.008057423033103094</v>
      </c>
      <c r="M278" s="293" t="s">
        <v>306</v>
      </c>
      <c r="N278" s="294">
        <v>0.6765753686772356</v>
      </c>
      <c r="O278" s="295" t="s">
        <v>306</v>
      </c>
      <c r="P278" s="295" t="s">
        <v>650</v>
      </c>
      <c r="Q278" s="296">
        <v>7652.3713</v>
      </c>
      <c r="R278" s="297" t="s">
        <v>644</v>
      </c>
      <c r="S278" s="298" t="s">
        <v>634</v>
      </c>
      <c r="T278" s="298"/>
      <c r="U278" s="299">
        <v>67.28</v>
      </c>
      <c r="V278" s="300">
        <v>167.95481569560047</v>
      </c>
      <c r="W278" s="300">
        <v>4139.374661005126</v>
      </c>
      <c r="X278" s="300">
        <v>14.081652432730401</v>
      </c>
      <c r="Y278" s="301">
        <v>4.9371578452704016E-5</v>
      </c>
      <c r="Z278" s="302">
        <v>7.227548390278607E-4</v>
      </c>
      <c r="AA278">
        <v>-0.5578424392852157</v>
      </c>
      <c r="AB278" s="172">
        <v>51.0</v>
      </c>
      <c r="AC278" s="303">
        <v>11187.67279070815</v>
      </c>
      <c r="AD278" s="304"/>
      <c r="AE278" s="304"/>
      <c r="AF278" s="304"/>
    </row>
    <row r="279">
      <c r="A279" s="285">
        <v>-0.006825474511707064</v>
      </c>
      <c r="B279" s="286" t="s">
        <v>970</v>
      </c>
      <c r="C279" s="287">
        <v>57000.0</v>
      </c>
      <c r="D279" s="288">
        <v>-0.032258064516129004</v>
      </c>
      <c r="E279" s="289">
        <v>2810.0</v>
      </c>
      <c r="F279" s="290">
        <v>-0.0020117904144050076</v>
      </c>
      <c r="G279" s="290">
        <v>-6.429638898606264</v>
      </c>
      <c r="H279" s="290">
        <v>-6.9</v>
      </c>
      <c r="I279" s="290">
        <v>-1.0</v>
      </c>
      <c r="J279" s="291">
        <v>0.0</v>
      </c>
      <c r="K279" s="290">
        <v>3.945687987532313E-4</v>
      </c>
      <c r="L279" s="292">
        <v>-0.007544667821239295</v>
      </c>
      <c r="M279" s="293" t="s">
        <v>654</v>
      </c>
      <c r="N279" s="294">
        <v>-4.828715868751028</v>
      </c>
      <c r="O279" s="295" t="s">
        <v>306</v>
      </c>
      <c r="P279" s="295" t="s">
        <v>637</v>
      </c>
      <c r="Q279" s="296">
        <v>160.17</v>
      </c>
      <c r="R279" s="297" t="s">
        <v>633</v>
      </c>
      <c r="S279" s="298" t="s">
        <v>634</v>
      </c>
      <c r="T279" s="298"/>
      <c r="U279" s="299">
        <v>6772.2</v>
      </c>
      <c r="V279" s="300">
        <v>8.416762647293346</v>
      </c>
      <c r="W279" s="300">
        <v>4139.374661005126</v>
      </c>
      <c r="X279" s="300">
        <v>14.081652432730401</v>
      </c>
      <c r="Y279" s="301">
        <v>-1.993965717655771E-5</v>
      </c>
      <c r="Z279" s="302">
        <v>0.009693011180418494</v>
      </c>
      <c r="AA279">
        <v>0.05344026226414966</v>
      </c>
      <c r="AB279" s="172">
        <v>51.0</v>
      </c>
      <c r="AC279" s="303">
        <v>58096.84937071544</v>
      </c>
      <c r="AD279" s="304"/>
      <c r="AE279" s="304"/>
      <c r="AF279" s="304"/>
    </row>
    <row r="280">
      <c r="A280" s="285">
        <v>0.003140900977297101</v>
      </c>
      <c r="B280" s="286" t="s">
        <v>971</v>
      </c>
      <c r="C280" s="287">
        <v>12350.0</v>
      </c>
      <c r="D280" s="288">
        <v>0.0</v>
      </c>
      <c r="E280" s="289">
        <v>873310.0</v>
      </c>
      <c r="F280" s="290">
        <v>0.003211336479267674</v>
      </c>
      <c r="G280" s="290">
        <v>1.4055943308192802</v>
      </c>
      <c r="H280" s="290">
        <v>-0.36666666666000003</v>
      </c>
      <c r="I280" s="290">
        <v>0.6666666667</v>
      </c>
      <c r="J280" s="291">
        <v>0.0422</v>
      </c>
      <c r="K280" s="290">
        <v>0.0024069184037373774</v>
      </c>
      <c r="L280" s="292">
        <v>-0.005947583960358167</v>
      </c>
      <c r="M280" s="293" t="s">
        <v>306</v>
      </c>
      <c r="N280" s="294">
        <v>1.361701047159561</v>
      </c>
      <c r="O280" s="295" t="s">
        <v>306</v>
      </c>
      <c r="P280" s="295" t="s">
        <v>640</v>
      </c>
      <c r="Q280" s="296">
        <v>10785.3785</v>
      </c>
      <c r="R280" s="297" t="s">
        <v>633</v>
      </c>
      <c r="S280" s="298" t="s">
        <v>675</v>
      </c>
      <c r="T280" s="298"/>
      <c r="U280" s="299">
        <v>2705.52</v>
      </c>
      <c r="V280" s="300">
        <v>4.564741713238121</v>
      </c>
      <c r="W280" s="300">
        <v>2535.477406310261</v>
      </c>
      <c r="X280" s="300">
        <v>20.629181401078693</v>
      </c>
      <c r="Y280" s="301">
        <v>6.519332670290567E-4</v>
      </c>
      <c r="Z280" s="302">
        <v>0.005841592315758842</v>
      </c>
      <c r="AA280">
        <v>0.3349674954438633</v>
      </c>
      <c r="AB280" s="172">
        <v>51.0</v>
      </c>
      <c r="AC280" s="303">
        <v>12387.34364035467</v>
      </c>
      <c r="AD280" s="304"/>
      <c r="AE280" s="304"/>
      <c r="AF280" s="304"/>
    </row>
    <row r="281">
      <c r="A281" s="285">
        <v>-1.1598409351325108E-4</v>
      </c>
      <c r="B281" s="286" t="s">
        <v>972</v>
      </c>
      <c r="C281" s="287">
        <v>2280.0</v>
      </c>
      <c r="D281" s="288">
        <v>0.0</v>
      </c>
      <c r="E281" s="289">
        <v>10.0</v>
      </c>
      <c r="F281" s="290">
        <v>1.1141038125885122E-4</v>
      </c>
      <c r="G281" s="290">
        <v>-0.26951101161013374</v>
      </c>
      <c r="H281" s="290">
        <v>-0.8</v>
      </c>
      <c r="I281" s="290">
        <v>1.0</v>
      </c>
      <c r="J281" s="291">
        <v>0.0133</v>
      </c>
      <c r="K281" s="290">
        <v>3.5121858419665366E-4</v>
      </c>
      <c r="L281" s="292">
        <v>1.1527218180500127E-4</v>
      </c>
      <c r="M281" s="293" t="s">
        <v>306</v>
      </c>
      <c r="N281" s="294">
        <v>2.0871770852577924</v>
      </c>
      <c r="O281" s="295" t="s">
        <v>306</v>
      </c>
      <c r="P281" s="295" t="s">
        <v>650</v>
      </c>
      <c r="Q281" s="296">
        <v>0.0228</v>
      </c>
      <c r="R281" s="297" t="s">
        <v>633</v>
      </c>
      <c r="S281" s="298" t="s">
        <v>664</v>
      </c>
      <c r="T281" s="298"/>
      <c r="U281" s="299">
        <v>86.1</v>
      </c>
      <c r="V281" s="300">
        <v>26.4808362369338</v>
      </c>
      <c r="W281" s="300">
        <v>1378.3187956356803</v>
      </c>
      <c r="X281" s="300">
        <v>13.028471494035479</v>
      </c>
      <c r="Y281" s="301">
        <v>-3.8647350338715176E-11</v>
      </c>
      <c r="Z281" s="302">
        <v>2.306635389384789E-4</v>
      </c>
      <c r="AA281">
        <v>-0.5905113067577134</v>
      </c>
      <c r="AB281" s="172">
        <v>51.0</v>
      </c>
      <c r="AC281" s="303">
        <v>2307.0515929828634</v>
      </c>
      <c r="AD281" s="304"/>
      <c r="AE281" s="304"/>
      <c r="AF281" s="304"/>
    </row>
    <row r="282">
      <c r="A282" s="285">
        <v>1.3930912261744867E-4</v>
      </c>
      <c r="B282" s="286" t="s">
        <v>973</v>
      </c>
      <c r="C282" s="287">
        <v>7130.0</v>
      </c>
      <c r="D282" s="288">
        <v>0.008486562942008335</v>
      </c>
      <c r="E282" s="289">
        <v>1289310.0</v>
      </c>
      <c r="F282" s="290">
        <v>4.858451487968011E-4</v>
      </c>
      <c r="G282" s="290">
        <v>-0.2760575193055332</v>
      </c>
      <c r="H282" s="290">
        <v>-0.8</v>
      </c>
      <c r="I282" s="290">
        <v>1.0</v>
      </c>
      <c r="J282" s="291">
        <v>0.0099</v>
      </c>
      <c r="K282" s="290">
        <v>-7.635046199241692E-5</v>
      </c>
      <c r="L282" s="292">
        <v>4.897388599036748E-4</v>
      </c>
      <c r="M282" s="293" t="s">
        <v>631</v>
      </c>
      <c r="N282" s="294">
        <v>2.176821617570701</v>
      </c>
      <c r="O282" s="295" t="s">
        <v>306</v>
      </c>
      <c r="P282" s="295" t="s">
        <v>640</v>
      </c>
      <c r="Q282" s="296">
        <v>9192.7803</v>
      </c>
      <c r="R282" s="297" t="s">
        <v>633</v>
      </c>
      <c r="S282" s="298" t="s">
        <v>675</v>
      </c>
      <c r="T282" s="298"/>
      <c r="U282" s="299">
        <v>53.92</v>
      </c>
      <c r="V282" s="300">
        <v>132.23293768545994</v>
      </c>
      <c r="W282" s="300">
        <v>2535.477406310261</v>
      </c>
      <c r="X282" s="300">
        <v>20.629181401078693</v>
      </c>
      <c r="Y282" s="301">
        <v>2.2591510178321424E-5</v>
      </c>
      <c r="Z282" s="302">
        <v>0.0012814126809026199</v>
      </c>
      <c r="AA282">
        <v>0.08189661795019765</v>
      </c>
      <c r="AB282" s="172">
        <v>51.0</v>
      </c>
      <c r="AC282" s="303">
        <v>7114.562137206141</v>
      </c>
      <c r="AD282" s="304"/>
      <c r="AE282" s="304"/>
      <c r="AF282" s="304"/>
    </row>
    <row r="283">
      <c r="A283" s="285">
        <v>-0.003555033995142473</v>
      </c>
      <c r="B283" s="286" t="s">
        <v>974</v>
      </c>
      <c r="C283" s="287">
        <v>6000.0</v>
      </c>
      <c r="D283" s="288">
        <v>0.0</v>
      </c>
      <c r="E283" s="289">
        <v>2310.0</v>
      </c>
      <c r="F283" s="290">
        <v>-0.002013049756393797</v>
      </c>
      <c r="G283" s="290">
        <v>-4.670692175664817</v>
      </c>
      <c r="H283" s="290">
        <v>-1.52</v>
      </c>
      <c r="I283" s="290">
        <v>-0.1</v>
      </c>
      <c r="J283" s="291">
        <v>0.0</v>
      </c>
      <c r="K283" s="290">
        <v>3.029889578857938E-6</v>
      </c>
      <c r="L283" s="292">
        <v>-0.0020091343237542587</v>
      </c>
      <c r="M283" s="293" t="s">
        <v>631</v>
      </c>
      <c r="N283" s="294">
        <v>-4.171425897744158</v>
      </c>
      <c r="O283" s="295" t="s">
        <v>306</v>
      </c>
      <c r="P283" s="295" t="s">
        <v>632</v>
      </c>
      <c r="Q283" s="296">
        <v>13.86</v>
      </c>
      <c r="R283" s="297" t="s">
        <v>633</v>
      </c>
      <c r="S283" s="298" t="s">
        <v>675</v>
      </c>
      <c r="T283" s="298"/>
      <c r="U283" s="299">
        <v>53.58</v>
      </c>
      <c r="V283" s="300">
        <v>111.98208286674132</v>
      </c>
      <c r="W283" s="300">
        <v>2535.477406310261</v>
      </c>
      <c r="X283" s="300">
        <v>20.629181401078693</v>
      </c>
      <c r="Y283" s="301">
        <v>-9.021162641493567E-7</v>
      </c>
      <c r="Z283" s="302">
        <v>0.00446768108033817</v>
      </c>
      <c r="AA283">
        <v>-0.22480781355223978</v>
      </c>
      <c r="AB283" s="172">
        <v>51.0</v>
      </c>
      <c r="AC283" s="303">
        <v>6032.770767689324</v>
      </c>
      <c r="AD283" s="304"/>
      <c r="AE283" s="304"/>
      <c r="AF283" s="304"/>
    </row>
    <row r="284">
      <c r="A284" s="285">
        <v>0.005172408720278848</v>
      </c>
      <c r="B284" s="286" t="s">
        <v>975</v>
      </c>
      <c r="C284" s="287">
        <v>79500.0</v>
      </c>
      <c r="D284" s="288">
        <v>0.0</v>
      </c>
      <c r="E284" s="289">
        <v>1.0</v>
      </c>
      <c r="F284" s="290">
        <v>0.005823124626700133</v>
      </c>
      <c r="G284" s="290">
        <v>2.3778833961027015</v>
      </c>
      <c r="H284" s="290">
        <v>-0.3</v>
      </c>
      <c r="I284" s="290">
        <v>1.0</v>
      </c>
      <c r="J284" s="291">
        <v>0.0671</v>
      </c>
      <c r="K284" s="290">
        <v>0.0014082866925625025</v>
      </c>
      <c r="L284" s="292">
        <v>0.005826977688728557</v>
      </c>
      <c r="M284" s="293" t="s">
        <v>306</v>
      </c>
      <c r="N284" s="294">
        <v>3.657603634664196</v>
      </c>
      <c r="O284" s="295" t="s">
        <v>306</v>
      </c>
      <c r="P284" s="295" t="s">
        <v>650</v>
      </c>
      <c r="Q284" s="296">
        <v>0.0795</v>
      </c>
      <c r="R284" s="297" t="s">
        <v>644</v>
      </c>
      <c r="S284" s="298" t="s">
        <v>708</v>
      </c>
      <c r="T284" s="298"/>
      <c r="U284" s="299">
        <v>12504.17</v>
      </c>
      <c r="V284" s="300">
        <v>6.357879011561743</v>
      </c>
      <c r="W284" s="300">
        <v>2337.9027911782223</v>
      </c>
      <c r="X284" s="300">
        <v>38.81810010297964</v>
      </c>
      <c r="Y284" s="301">
        <v>7.665717762485258E-9</v>
      </c>
      <c r="Z284" s="302">
        <v>0.021317783341701563</v>
      </c>
      <c r="AA284">
        <v>0.6635475469860446</v>
      </c>
      <c r="AB284" s="172">
        <v>51.0</v>
      </c>
      <c r="AC284" s="303">
        <v>83603.96196609484</v>
      </c>
      <c r="AD284" s="304"/>
      <c r="AE284" s="304"/>
      <c r="AF284" s="304"/>
    </row>
    <row r="285">
      <c r="A285" s="285">
        <v>-0.00468654440196331</v>
      </c>
      <c r="B285" s="286" t="s">
        <v>976</v>
      </c>
      <c r="C285" s="287">
        <v>40950.0</v>
      </c>
      <c r="D285" s="288">
        <v>-0.015625</v>
      </c>
      <c r="E285" s="289">
        <v>211210.0</v>
      </c>
      <c r="F285" s="290">
        <v>-0.00200010666628028</v>
      </c>
      <c r="G285" s="290">
        <v>-6.7221812537257835</v>
      </c>
      <c r="H285" s="290">
        <v>-2.2</v>
      </c>
      <c r="I285" s="290">
        <v>-1.0</v>
      </c>
      <c r="J285" s="291">
        <v>-0.0012</v>
      </c>
      <c r="K285" s="290">
        <v>3.1712631566973247E-4</v>
      </c>
      <c r="L285" s="292">
        <v>-0.009136556929784032</v>
      </c>
      <c r="M285" s="293" t="s">
        <v>636</v>
      </c>
      <c r="N285" s="294">
        <v>-2.9232401718571963</v>
      </c>
      <c r="O285" s="295" t="s">
        <v>306</v>
      </c>
      <c r="P285" s="295" t="s">
        <v>637</v>
      </c>
      <c r="Q285" s="296">
        <v>8649.0495</v>
      </c>
      <c r="R285" s="297" t="s">
        <v>633</v>
      </c>
      <c r="S285" s="298" t="s">
        <v>675</v>
      </c>
      <c r="T285" s="298"/>
      <c r="U285" s="299">
        <v>3990.48</v>
      </c>
      <c r="V285" s="300">
        <v>10.26192337763878</v>
      </c>
      <c r="W285" s="300">
        <v>2535.477406310261</v>
      </c>
      <c r="X285" s="300">
        <v>20.629181401078693</v>
      </c>
      <c r="Y285" s="301">
        <v>-7.388192471774719E-4</v>
      </c>
      <c r="Z285" s="302">
        <v>0.005849492837819052</v>
      </c>
      <c r="AA285">
        <v>0.07683788227174926</v>
      </c>
      <c r="AB285" s="172">
        <v>51.0</v>
      </c>
      <c r="AC285" s="303">
        <v>41166.59555174728</v>
      </c>
      <c r="AD285" s="304"/>
      <c r="AE285" s="304"/>
      <c r="AF285" s="304"/>
    </row>
    <row r="286">
      <c r="A286" s="285">
        <v>4.6930610602097386E-4</v>
      </c>
      <c r="B286" s="286" t="s">
        <v>977</v>
      </c>
      <c r="C286" s="287">
        <v>6600.0</v>
      </c>
      <c r="D286" s="288">
        <v>0.0</v>
      </c>
      <c r="E286" s="289">
        <v>145601.0</v>
      </c>
      <c r="F286" s="290">
        <v>0.001031188415877288</v>
      </c>
      <c r="G286" s="290">
        <v>-0.25724416639432873</v>
      </c>
      <c r="H286" s="290">
        <v>-0.8</v>
      </c>
      <c r="I286" s="290">
        <v>1.0</v>
      </c>
      <c r="J286" s="291">
        <v>-0.0152</v>
      </c>
      <c r="K286" s="290">
        <v>4.7284140033837757E-4</v>
      </c>
      <c r="L286" s="292">
        <v>0.0010350492698097125</v>
      </c>
      <c r="M286" s="293" t="s">
        <v>306</v>
      </c>
      <c r="N286" s="294">
        <v>2.502608445218069</v>
      </c>
      <c r="O286" s="295" t="s">
        <v>306</v>
      </c>
      <c r="P286" s="295" t="s">
        <v>640</v>
      </c>
      <c r="Q286" s="296">
        <v>960.9666</v>
      </c>
      <c r="R286" s="297" t="s">
        <v>644</v>
      </c>
      <c r="S286" s="298" t="s">
        <v>708</v>
      </c>
      <c r="T286" s="298"/>
      <c r="U286" s="299">
        <v>172.1</v>
      </c>
      <c r="V286" s="300">
        <v>38.34979662986636</v>
      </c>
      <c r="W286" s="300">
        <v>2337.9027911782223</v>
      </c>
      <c r="X286" s="300">
        <v>38.81810010297964</v>
      </c>
      <c r="Y286" s="301">
        <v>8.811917125998212E-6</v>
      </c>
      <c r="Z286" s="302">
        <v>0.0025210007878915396</v>
      </c>
      <c r="AA286">
        <v>-0.5904670028939496</v>
      </c>
      <c r="AB286" s="172">
        <v>51.0</v>
      </c>
      <c r="AC286" s="303">
        <v>6613.079106888629</v>
      </c>
      <c r="AD286" s="304"/>
      <c r="AE286" s="304"/>
      <c r="AF286" s="304"/>
    </row>
    <row r="287">
      <c r="A287" s="285">
        <v>0.0010110417313120498</v>
      </c>
      <c r="B287" s="286" t="s">
        <v>978</v>
      </c>
      <c r="C287" s="287">
        <v>58100.0</v>
      </c>
      <c r="D287" s="288">
        <v>0.0</v>
      </c>
      <c r="E287" s="289">
        <v>105610.0</v>
      </c>
      <c r="F287" s="290">
        <v>6.935370939603923E-4</v>
      </c>
      <c r="G287" s="290">
        <v>0.7339657225320604</v>
      </c>
      <c r="H287" s="290">
        <v>0.5999999999999999</v>
      </c>
      <c r="I287" s="290">
        <v>1.0</v>
      </c>
      <c r="J287" s="291">
        <v>0.0087</v>
      </c>
      <c r="K287" s="290">
        <v>4.189528008787676E-4</v>
      </c>
      <c r="L287" s="292">
        <v>-8.360543848166255E-4</v>
      </c>
      <c r="M287" s="293" t="s">
        <v>306</v>
      </c>
      <c r="N287" s="294">
        <v>2.5313390026237927</v>
      </c>
      <c r="O287" s="295" t="s">
        <v>306</v>
      </c>
      <c r="P287" s="295" t="s">
        <v>640</v>
      </c>
      <c r="Q287" s="296">
        <v>6135.941</v>
      </c>
      <c r="R287" s="297" t="s">
        <v>633</v>
      </c>
      <c r="S287" s="298" t="s">
        <v>706</v>
      </c>
      <c r="T287" s="298" t="s">
        <v>979</v>
      </c>
      <c r="U287" s="299">
        <v>7102.1</v>
      </c>
      <c r="V287" s="300">
        <v>8.180678954112164</v>
      </c>
      <c r="W287" s="300">
        <v>2535.1042564979725</v>
      </c>
      <c r="X287" s="300">
        <v>12.313243421813059</v>
      </c>
      <c r="Y287" s="301">
        <v>1.1672447913670083E-4</v>
      </c>
      <c r="Z287" s="302">
        <v>0.0017428443648906714</v>
      </c>
      <c r="AA287">
        <v>0.06877688854246577</v>
      </c>
      <c r="AB287" s="172">
        <v>51.0</v>
      </c>
      <c r="AC287" s="303">
        <v>58113.000434895876</v>
      </c>
      <c r="AD287" s="304"/>
      <c r="AE287" s="304"/>
      <c r="AF287" s="304"/>
    </row>
    <row r="288">
      <c r="A288" s="285">
        <v>0.012146001483316333</v>
      </c>
      <c r="B288" s="286" t="s">
        <v>277</v>
      </c>
      <c r="C288" s="287">
        <v>30100.0</v>
      </c>
      <c r="D288" s="288">
        <v>0.0</v>
      </c>
      <c r="E288" s="289">
        <v>1.615921E7</v>
      </c>
      <c r="F288" s="290">
        <v>0.012298718069857092</v>
      </c>
      <c r="G288" s="290">
        <v>3.5378648604942025</v>
      </c>
      <c r="H288" s="290">
        <v>-0.3</v>
      </c>
      <c r="I288" s="290">
        <v>1.0</v>
      </c>
      <c r="J288" s="291">
        <v>0.1298</v>
      </c>
      <c r="K288" s="290">
        <v>0.00866948290201008</v>
      </c>
      <c r="L288" s="292">
        <v>-0.02476552268879239</v>
      </c>
      <c r="M288" s="293" t="s">
        <v>306</v>
      </c>
      <c r="N288" s="294">
        <v>5.756137366047053</v>
      </c>
      <c r="O288" s="295" t="s">
        <v>306</v>
      </c>
      <c r="P288" s="295" t="s">
        <v>640</v>
      </c>
      <c r="Q288" s="296">
        <v>486392.221</v>
      </c>
      <c r="R288" s="297" t="s">
        <v>641</v>
      </c>
      <c r="S288" s="298" t="s">
        <v>661</v>
      </c>
      <c r="T288" s="298"/>
      <c r="U288" s="299">
        <v>1732.59</v>
      </c>
      <c r="V288" s="300">
        <v>17.372834888808086</v>
      </c>
      <c r="W288" s="300">
        <v>2915.235656719304</v>
      </c>
      <c r="X288" s="300">
        <v>16.748800755369235</v>
      </c>
      <c r="Y288" s="301">
        <v>0.1133141389272643</v>
      </c>
      <c r="Z288" s="302">
        <v>0.07112763423605548</v>
      </c>
      <c r="AA288">
        <v>-0.15061674587498675</v>
      </c>
      <c r="AB288" s="172">
        <v>51.0</v>
      </c>
      <c r="AC288" s="303">
        <v>27327.779600373513</v>
      </c>
      <c r="AD288" s="304"/>
      <c r="AE288" s="304"/>
      <c r="AF288" s="304"/>
    </row>
    <row r="289">
      <c r="A289" s="285">
        <v>-0.0036911661252310747</v>
      </c>
      <c r="B289" s="286" t="s">
        <v>980</v>
      </c>
      <c r="C289" s="287">
        <v>9550.0</v>
      </c>
      <c r="D289" s="288">
        <v>0.007383966244725704</v>
      </c>
      <c r="E289" s="289">
        <v>205210.0</v>
      </c>
      <c r="F289" s="290">
        <v>-0.0020059891690907138</v>
      </c>
      <c r="G289" s="290">
        <v>-4.199361038095014</v>
      </c>
      <c r="H289" s="290">
        <v>-1.60967741936</v>
      </c>
      <c r="I289" s="290">
        <v>-0.5483870968</v>
      </c>
      <c r="J289" s="291">
        <v>0.001</v>
      </c>
      <c r="K289" s="290">
        <v>3.874411708213051E-5</v>
      </c>
      <c r="L289" s="292">
        <v>-0.002002120724817121</v>
      </c>
      <c r="M289" s="293" t="s">
        <v>631</v>
      </c>
      <c r="N289" s="294">
        <v>-4.623719754447506</v>
      </c>
      <c r="O289" s="295" t="s">
        <v>306</v>
      </c>
      <c r="P289" s="295" t="s">
        <v>632</v>
      </c>
      <c r="Q289" s="296">
        <v>1959.7555</v>
      </c>
      <c r="R289" s="297" t="s">
        <v>633</v>
      </c>
      <c r="S289" s="298" t="s">
        <v>634</v>
      </c>
      <c r="T289" s="298" t="s">
        <v>981</v>
      </c>
      <c r="U289" s="299">
        <v>37.17</v>
      </c>
      <c r="V289" s="300">
        <v>256.9276298089857</v>
      </c>
      <c r="W289" s="300">
        <v>4139.374661005126</v>
      </c>
      <c r="X289" s="300">
        <v>14.081652432730401</v>
      </c>
      <c r="Y289" s="301">
        <v>-1.3235541689938764E-4</v>
      </c>
      <c r="Z289" s="302">
        <v>0.006530824423803182</v>
      </c>
      <c r="AA289">
        <v>-0.5851915810758622</v>
      </c>
      <c r="AB289" s="172">
        <v>51.0</v>
      </c>
      <c r="AC289" s="303">
        <v>9741.530525439506</v>
      </c>
      <c r="AD289" s="304"/>
      <c r="AE289" s="304"/>
      <c r="AF289" s="304"/>
    </row>
    <row r="290">
      <c r="A290" s="285">
        <v>-0.005053723131153968</v>
      </c>
      <c r="B290" s="286" t="s">
        <v>982</v>
      </c>
      <c r="C290" s="287">
        <v>35400.0</v>
      </c>
      <c r="D290" s="288">
        <v>0.0</v>
      </c>
      <c r="E290" s="289">
        <v>417401.0</v>
      </c>
      <c r="F290" s="290">
        <v>-0.001996954909100831</v>
      </c>
      <c r="G290" s="290">
        <v>-6.7365233134885765</v>
      </c>
      <c r="H290" s="290">
        <v>-2.2</v>
      </c>
      <c r="I290" s="290">
        <v>-1.0</v>
      </c>
      <c r="J290" s="291">
        <v>-0.011</v>
      </c>
      <c r="K290" s="290">
        <v>-4.1668728694701184E-4</v>
      </c>
      <c r="L290" s="292">
        <v>-0.0019930899077335766</v>
      </c>
      <c r="M290" s="293" t="s">
        <v>654</v>
      </c>
      <c r="N290" s="294">
        <v>-4.5805608162933575</v>
      </c>
      <c r="O290" s="295" t="s">
        <v>306</v>
      </c>
      <c r="P290" s="295" t="s">
        <v>637</v>
      </c>
      <c r="Q290" s="296">
        <v>14775.9954</v>
      </c>
      <c r="R290" s="297" t="s">
        <v>641</v>
      </c>
      <c r="S290" s="298" t="s">
        <v>706</v>
      </c>
      <c r="T290" s="298"/>
      <c r="U290" s="299">
        <v>4577.08</v>
      </c>
      <c r="V290" s="300">
        <v>7.734188609331714</v>
      </c>
      <c r="W290" s="300">
        <v>2535.1042564979725</v>
      </c>
      <c r="X290" s="300">
        <v>12.313243421813059</v>
      </c>
      <c r="Y290" s="301">
        <v>-0.0013747647858990753</v>
      </c>
      <c r="Z290" s="302">
        <v>0.009203105911779178</v>
      </c>
      <c r="AA290">
        <v>0.09159578457905049</v>
      </c>
      <c r="AB290" s="172">
        <v>51.0</v>
      </c>
      <c r="AC290" s="303">
        <v>36602.240090557934</v>
      </c>
      <c r="AD290" s="304"/>
      <c r="AE290" s="304"/>
      <c r="AF290" s="304"/>
    </row>
    <row r="291">
      <c r="A291" s="285">
        <v>-0.0016152577255199544</v>
      </c>
      <c r="B291" s="286" t="s">
        <v>983</v>
      </c>
      <c r="C291" s="287">
        <v>4500.0</v>
      </c>
      <c r="D291" s="288">
        <v>0.0</v>
      </c>
      <c r="E291" s="289">
        <v>2301.0</v>
      </c>
      <c r="F291" s="290">
        <v>-0.0010810593292060683</v>
      </c>
      <c r="G291" s="290">
        <v>-1.5053783603025737</v>
      </c>
      <c r="H291" s="290">
        <v>-1.0</v>
      </c>
      <c r="I291" s="290">
        <v>0.0</v>
      </c>
      <c r="J291" s="291">
        <v>-0.0426</v>
      </c>
      <c r="K291" s="290">
        <v>1.2034288072709849E-4</v>
      </c>
      <c r="L291" s="292">
        <v>-0.001077270066438661</v>
      </c>
      <c r="M291" s="293" t="s">
        <v>631</v>
      </c>
      <c r="N291" s="294">
        <v>-1.00186572089061</v>
      </c>
      <c r="O291" s="295" t="s">
        <v>306</v>
      </c>
      <c r="P291" s="295" t="s">
        <v>658</v>
      </c>
      <c r="Q291" s="296">
        <v>10.3545</v>
      </c>
      <c r="R291" s="297" t="s">
        <v>644</v>
      </c>
      <c r="S291" s="298" t="s">
        <v>708</v>
      </c>
      <c r="T291" s="298" t="s">
        <v>734</v>
      </c>
      <c r="U291" s="299">
        <v>52.14</v>
      </c>
      <c r="V291" s="300">
        <v>86.30609896432681</v>
      </c>
      <c r="W291" s="300">
        <v>2337.9027911782223</v>
      </c>
      <c r="X291" s="300">
        <v>38.81810010297964</v>
      </c>
      <c r="Y291" s="301">
        <v>-3.047117913141465E-7</v>
      </c>
      <c r="Z291" s="302">
        <v>0.0012465307987153914</v>
      </c>
      <c r="AA291">
        <v>-0.5961721157927584</v>
      </c>
      <c r="AB291" s="172">
        <v>51.0</v>
      </c>
      <c r="AC291" s="303">
        <v>4548.3798363812975</v>
      </c>
      <c r="AD291" s="304"/>
      <c r="AE291" s="304"/>
      <c r="AF291" s="304"/>
    </row>
    <row r="292">
      <c r="A292" s="285">
        <v>-8.128826334228083E-4</v>
      </c>
      <c r="B292" s="286" t="s">
        <v>984</v>
      </c>
      <c r="C292" s="287">
        <v>36400.0</v>
      </c>
      <c r="D292" s="288">
        <v>0.0</v>
      </c>
      <c r="E292" s="289">
        <v>101.0</v>
      </c>
      <c r="F292" s="290">
        <v>-0.002014106432314042</v>
      </c>
      <c r="G292" s="290">
        <v>-0.9237992414134637</v>
      </c>
      <c r="H292" s="290">
        <v>-1.06285714286</v>
      </c>
      <c r="I292" s="290">
        <v>-0.3142857143</v>
      </c>
      <c r="J292" s="291">
        <v>0.0795</v>
      </c>
      <c r="K292" s="290">
        <v>0.002653233416401226</v>
      </c>
      <c r="L292" s="292">
        <v>-0.013921073692229925</v>
      </c>
      <c r="M292" s="293" t="s">
        <v>631</v>
      </c>
      <c r="N292" s="294">
        <v>-1.4469447633766452</v>
      </c>
      <c r="O292" s="295" t="s">
        <v>306</v>
      </c>
      <c r="P292" s="295" t="s">
        <v>632</v>
      </c>
      <c r="Q292" s="296">
        <v>3.6764</v>
      </c>
      <c r="R292" s="297" t="s">
        <v>644</v>
      </c>
      <c r="S292" s="298" t="s">
        <v>666</v>
      </c>
      <c r="T292" s="298"/>
      <c r="U292" s="299">
        <v>-2598.37</v>
      </c>
      <c r="V292" s="300" t="s">
        <v>306</v>
      </c>
      <c r="W292" s="300">
        <v>1979.6298556175075</v>
      </c>
      <c r="X292" s="300">
        <v>16.817246068236063</v>
      </c>
      <c r="Y292" s="301">
        <v>-4.281465428473924E-8</v>
      </c>
      <c r="Z292" s="302">
        <v>0.002894182467173945</v>
      </c>
      <c r="AA292">
        <v>-0.19319156758196498</v>
      </c>
      <c r="AB292" s="172">
        <v>51.0</v>
      </c>
      <c r="AC292" s="303">
        <v>37232.2426966329</v>
      </c>
      <c r="AD292" s="304"/>
      <c r="AE292" s="304"/>
      <c r="AF292" s="304"/>
    </row>
    <row r="293">
      <c r="A293" s="285">
        <v>0.0037087021788944257</v>
      </c>
      <c r="B293" s="286" t="s">
        <v>985</v>
      </c>
      <c r="C293" s="287">
        <v>38650.0</v>
      </c>
      <c r="D293" s="288">
        <v>0.011780104712041828</v>
      </c>
      <c r="E293" s="289">
        <v>1.126381E7</v>
      </c>
      <c r="F293" s="290">
        <v>0.0043177678435802535</v>
      </c>
      <c r="G293" s="290">
        <v>1.814977314000447</v>
      </c>
      <c r="H293" s="290">
        <v>-0.3</v>
      </c>
      <c r="I293" s="290">
        <v>1.0</v>
      </c>
      <c r="J293" s="291">
        <v>0.0589</v>
      </c>
      <c r="K293" s="290">
        <v>0.0017631397586382086</v>
      </c>
      <c r="L293" s="292">
        <v>-0.005114262792875944</v>
      </c>
      <c r="M293" s="293" t="s">
        <v>306</v>
      </c>
      <c r="N293" s="294">
        <v>4.557186124150498</v>
      </c>
      <c r="O293" s="295" t="s">
        <v>306</v>
      </c>
      <c r="P293" s="295" t="s">
        <v>640</v>
      </c>
      <c r="Q293" s="296">
        <v>435346.2565</v>
      </c>
      <c r="R293" s="297" t="s">
        <v>633</v>
      </c>
      <c r="S293" s="298" t="s">
        <v>661</v>
      </c>
      <c r="T293" s="298"/>
      <c r="U293" s="299">
        <v>2952.02</v>
      </c>
      <c r="V293" s="300">
        <v>13.09272972405336</v>
      </c>
      <c r="W293" s="300">
        <v>2915.235656719304</v>
      </c>
      <c r="X293" s="300">
        <v>16.748800755369235</v>
      </c>
      <c r="Y293" s="301">
        <v>0.030498901797478696</v>
      </c>
      <c r="Z293" s="302">
        <v>0.0200978767013299</v>
      </c>
      <c r="AA293">
        <v>0.07655510788808684</v>
      </c>
      <c r="AB293" s="172">
        <v>51.0</v>
      </c>
      <c r="AC293" s="303">
        <v>38093.142955229836</v>
      </c>
      <c r="AD293" s="304"/>
      <c r="AE293" s="304"/>
      <c r="AF293" s="304"/>
    </row>
    <row r="294">
      <c r="A294" s="285">
        <v>0.004489724864522371</v>
      </c>
      <c r="B294" s="307" t="s">
        <v>986</v>
      </c>
      <c r="C294" s="287">
        <v>7300.0</v>
      </c>
      <c r="D294" s="288">
        <v>0.0</v>
      </c>
      <c r="E294" s="289">
        <v>391001.00000000006</v>
      </c>
      <c r="F294" s="290">
        <v>0.0050826371428225785</v>
      </c>
      <c r="G294" s="290">
        <v>1.7590806459149044</v>
      </c>
      <c r="H294" s="290">
        <v>-0.3</v>
      </c>
      <c r="I294" s="290">
        <v>1.0</v>
      </c>
      <c r="J294" s="291">
        <v>0.0448</v>
      </c>
      <c r="K294" s="290">
        <v>0.0015454624961904195</v>
      </c>
      <c r="L294" s="292">
        <v>0.0050865625505776375</v>
      </c>
      <c r="M294" s="293" t="s">
        <v>306</v>
      </c>
      <c r="N294" s="294">
        <v>3.8864977159756595</v>
      </c>
      <c r="O294" s="295" t="s">
        <v>306</v>
      </c>
      <c r="P294" s="295" t="s">
        <v>640</v>
      </c>
      <c r="Q294" s="296">
        <v>2854.3073000000004</v>
      </c>
      <c r="R294" s="297" t="s">
        <v>644</v>
      </c>
      <c r="S294" s="298" t="s">
        <v>724</v>
      </c>
      <c r="T294" s="298"/>
      <c r="U294" s="299">
        <v>421.92</v>
      </c>
      <c r="V294" s="300">
        <v>17.30185817216534</v>
      </c>
      <c r="W294" s="300">
        <v>1627.2018012279375</v>
      </c>
      <c r="X294" s="300">
        <v>17.321263501912235</v>
      </c>
      <c r="Y294" s="301">
        <v>2.4002232442947428E-4</v>
      </c>
      <c r="Z294" s="302">
        <v>0.01971473594001486</v>
      </c>
      <c r="AA294">
        <v>-0.36525719224985254</v>
      </c>
      <c r="AB294" s="172">
        <v>51.0</v>
      </c>
      <c r="AC294" s="303">
        <v>7180.722204405208</v>
      </c>
      <c r="AD294" s="304"/>
      <c r="AE294" s="304"/>
      <c r="AF294" s="304"/>
    </row>
    <row r="295">
      <c r="A295" s="285">
        <v>0.014077629189767819</v>
      </c>
      <c r="B295" s="286" t="s">
        <v>987</v>
      </c>
      <c r="C295" s="287">
        <v>28400.0</v>
      </c>
      <c r="D295" s="288">
        <v>0.014285714285714235</v>
      </c>
      <c r="E295" s="289">
        <v>1664500.9999999998</v>
      </c>
      <c r="F295" s="290">
        <v>0.0153231734128111</v>
      </c>
      <c r="G295" s="290">
        <v>5.605811817510646</v>
      </c>
      <c r="H295" s="290">
        <v>0.2</v>
      </c>
      <c r="I295" s="290">
        <v>1.0</v>
      </c>
      <c r="J295" s="291">
        <v>0.1784</v>
      </c>
      <c r="K295" s="290">
        <v>0.00764359963456309</v>
      </c>
      <c r="L295" s="292">
        <v>-0.00406103659441804</v>
      </c>
      <c r="M295" s="293" t="s">
        <v>678</v>
      </c>
      <c r="N295" s="294">
        <v>6.198008386878379</v>
      </c>
      <c r="O295" s="295" t="s">
        <v>306</v>
      </c>
      <c r="P295" s="295" t="s">
        <v>640</v>
      </c>
      <c r="Q295" s="296">
        <v>47271.82839999999</v>
      </c>
      <c r="R295" s="297" t="s">
        <v>644</v>
      </c>
      <c r="S295" s="298" t="s">
        <v>642</v>
      </c>
      <c r="T295" s="298"/>
      <c r="U295" s="299">
        <v>1635.25</v>
      </c>
      <c r="V295" s="300">
        <v>17.367375019110227</v>
      </c>
      <c r="W295" s="300">
        <v>2393.932165164847</v>
      </c>
      <c r="X295" s="300">
        <v>15.498907027838142</v>
      </c>
      <c r="Y295" s="301">
        <v>0.012625557214934623</v>
      </c>
      <c r="Z295" s="302">
        <v>0.09763136941705922</v>
      </c>
      <c r="AA295">
        <v>-0.23939373043371315</v>
      </c>
      <c r="AB295" s="172">
        <v>51.0</v>
      </c>
      <c r="AC295" s="303">
        <v>28400.078394497843</v>
      </c>
      <c r="AD295" s="304"/>
      <c r="AE295" s="304"/>
      <c r="AF295" s="304"/>
    </row>
    <row r="296">
      <c r="A296" s="285">
        <v>-0.0011131732329939235</v>
      </c>
      <c r="B296" s="286" t="s">
        <v>988</v>
      </c>
      <c r="C296" s="287">
        <v>117000.0</v>
      </c>
      <c r="D296" s="288">
        <v>0.0</v>
      </c>
      <c r="E296" s="289">
        <v>3800.9999999999995</v>
      </c>
      <c r="F296" s="290">
        <v>-7.229445225509458E-4</v>
      </c>
      <c r="G296" s="290">
        <v>-1.1159385121799008</v>
      </c>
      <c r="H296" s="290">
        <v>-0.93333333334</v>
      </c>
      <c r="I296" s="290">
        <v>0.3333333333</v>
      </c>
      <c r="J296" s="291">
        <v>-0.0086</v>
      </c>
      <c r="K296" s="290">
        <v>3.975714433987097E-5</v>
      </c>
      <c r="L296" s="292">
        <v>-0.002893776229303971</v>
      </c>
      <c r="M296" s="293" t="s">
        <v>631</v>
      </c>
      <c r="N296" s="294">
        <v>0.7861047235544013</v>
      </c>
      <c r="O296" s="295" t="s">
        <v>306</v>
      </c>
      <c r="P296" s="295" t="s">
        <v>650</v>
      </c>
      <c r="Q296" s="296">
        <v>444.7169999999999</v>
      </c>
      <c r="R296" s="297" t="s">
        <v>641</v>
      </c>
      <c r="S296" s="298" t="s">
        <v>634</v>
      </c>
      <c r="T296" s="298"/>
      <c r="U296" s="299">
        <v>6536.62</v>
      </c>
      <c r="V296" s="300">
        <v>17.899158892516315</v>
      </c>
      <c r="W296" s="300">
        <v>4139.374661005126</v>
      </c>
      <c r="X296" s="300">
        <v>14.081652432730401</v>
      </c>
      <c r="Y296" s="301">
        <v>-9.04256659182336E-6</v>
      </c>
      <c r="Z296" s="302">
        <v>-4.377248882441805E-4</v>
      </c>
      <c r="AA296">
        <v>-0.14898131188182906</v>
      </c>
      <c r="AB296" s="172">
        <v>51.0</v>
      </c>
      <c r="AC296" s="303">
        <v>116573.40873072058</v>
      </c>
      <c r="AD296" s="304"/>
      <c r="AE296" s="304"/>
      <c r="AF296" s="304"/>
    </row>
    <row r="297">
      <c r="A297" s="285">
        <v>2.8275668646537992E-5</v>
      </c>
      <c r="B297" s="286" t="s">
        <v>989</v>
      </c>
      <c r="C297" s="287">
        <v>3700.0</v>
      </c>
      <c r="D297" s="288">
        <v>0.0</v>
      </c>
      <c r="E297" s="289">
        <v>200.99999999999997</v>
      </c>
      <c r="F297" s="290">
        <v>3.3797504227062815E-4</v>
      </c>
      <c r="G297" s="290">
        <v>-0.2838015127393482</v>
      </c>
      <c r="H297" s="290">
        <v>-0.8</v>
      </c>
      <c r="I297" s="290">
        <v>1.0</v>
      </c>
      <c r="J297" s="291">
        <v>0.0</v>
      </c>
      <c r="K297" s="290">
        <v>3.9063214956898054E-4</v>
      </c>
      <c r="L297" s="292">
        <v>-0.0027809039883889696</v>
      </c>
      <c r="M297" s="293" t="s">
        <v>306</v>
      </c>
      <c r="N297" s="294">
        <v>1.6802788806895512</v>
      </c>
      <c r="O297" s="295" t="s">
        <v>306</v>
      </c>
      <c r="P297" s="295" t="s">
        <v>650</v>
      </c>
      <c r="Q297" s="296">
        <v>0.7436999999999999</v>
      </c>
      <c r="R297" s="297" t="s">
        <v>644</v>
      </c>
      <c r="S297" s="298" t="s">
        <v>708</v>
      </c>
      <c r="T297" s="298"/>
      <c r="U297" s="299">
        <v>37.53</v>
      </c>
      <c r="V297" s="300">
        <v>98.58779642952304</v>
      </c>
      <c r="W297" s="300">
        <v>2337.9027911782223</v>
      </c>
      <c r="X297" s="300">
        <v>38.81810010297964</v>
      </c>
      <c r="Y297" s="301">
        <v>7.395405824079665E-10</v>
      </c>
      <c r="Z297" s="302">
        <v>5.489244682395626E-4</v>
      </c>
      <c r="AA297">
        <v>-0.5986706882610963</v>
      </c>
      <c r="AB297" s="172">
        <v>51.0</v>
      </c>
      <c r="AC297" s="303">
        <v>3668.6210228004798</v>
      </c>
      <c r="AD297" s="304"/>
      <c r="AE297" s="304"/>
      <c r="AF297" s="304"/>
    </row>
    <row r="298">
      <c r="A298" s="285">
        <v>0.0020722297239661016</v>
      </c>
      <c r="B298" s="286" t="s">
        <v>990</v>
      </c>
      <c r="C298" s="287">
        <v>7700.0</v>
      </c>
      <c r="D298" s="288">
        <v>0.0</v>
      </c>
      <c r="E298" s="289">
        <v>101.0</v>
      </c>
      <c r="F298" s="290">
        <v>0.004190087137809913</v>
      </c>
      <c r="G298" s="290">
        <v>-0.4688553539508068</v>
      </c>
      <c r="H298" s="290">
        <v>-0.85</v>
      </c>
      <c r="I298" s="290">
        <v>0.75</v>
      </c>
      <c r="J298" s="291">
        <v>-0.0128</v>
      </c>
      <c r="K298" s="290">
        <v>2.4744822802422965E-4</v>
      </c>
      <c r="L298" s="292">
        <v>0.004193991102983141</v>
      </c>
      <c r="M298" s="293" t="s">
        <v>306</v>
      </c>
      <c r="N298" s="294">
        <v>2.824409940073397</v>
      </c>
      <c r="O298" s="295" t="s">
        <v>306</v>
      </c>
      <c r="P298" s="295" t="s">
        <v>650</v>
      </c>
      <c r="Q298" s="296">
        <v>0.7777</v>
      </c>
      <c r="R298" s="297" t="s">
        <v>644</v>
      </c>
      <c r="S298" s="298" t="s">
        <v>664</v>
      </c>
      <c r="T298" s="298"/>
      <c r="U298" s="299">
        <v>1298.93</v>
      </c>
      <c r="V298" s="300">
        <v>5.927956086933091</v>
      </c>
      <c r="W298" s="300">
        <v>1378.3187956356803</v>
      </c>
      <c r="X298" s="300">
        <v>13.028471494035479</v>
      </c>
      <c r="Y298" s="301">
        <v>2.9742195938669566E-8</v>
      </c>
      <c r="Z298" s="302">
        <v>0.011566252339236185</v>
      </c>
      <c r="AA298">
        <v>0.07706643320435758</v>
      </c>
      <c r="AB298" s="172">
        <v>51.0</v>
      </c>
      <c r="AC298" s="303">
        <v>7524.677412618346</v>
      </c>
      <c r="AD298" s="304"/>
      <c r="AE298" s="304"/>
      <c r="AF298" s="304"/>
    </row>
    <row r="299">
      <c r="A299" s="285">
        <v>-0.0011140177402268637</v>
      </c>
      <c r="B299" s="286" t="s">
        <v>991</v>
      </c>
      <c r="C299" s="287">
        <v>2100.0</v>
      </c>
      <c r="D299" s="288">
        <v>0.0</v>
      </c>
      <c r="E299" s="289">
        <v>1.0</v>
      </c>
      <c r="F299" s="290">
        <v>-0.0020681488039959975</v>
      </c>
      <c r="G299" s="290">
        <v>0.5559359947708962</v>
      </c>
      <c r="H299" s="290">
        <v>-0.3</v>
      </c>
      <c r="I299" s="290">
        <v>1.0</v>
      </c>
      <c r="J299" s="291">
        <v>0.1053</v>
      </c>
      <c r="K299" s="290">
        <v>2.9686688589104586E-5</v>
      </c>
      <c r="L299" s="292">
        <v>-0.0020641538009079966</v>
      </c>
      <c r="M299" s="293" t="s">
        <v>631</v>
      </c>
      <c r="N299" s="294">
        <v>0.9740934909404504</v>
      </c>
      <c r="O299" s="295" t="s">
        <v>306</v>
      </c>
      <c r="P299" s="295" t="s">
        <v>650</v>
      </c>
      <c r="Q299" s="296">
        <v>0.0021</v>
      </c>
      <c r="R299" s="297" t="s">
        <v>641</v>
      </c>
      <c r="S299" s="298" t="s">
        <v>708</v>
      </c>
      <c r="T299" s="298"/>
      <c r="U299" s="299">
        <v>-29095.56</v>
      </c>
      <c r="V299" s="300" t="s">
        <v>306</v>
      </c>
      <c r="W299" s="300">
        <v>2337.9027911782223</v>
      </c>
      <c r="X299" s="300">
        <v>38.81810010297964</v>
      </c>
      <c r="Y299" s="301">
        <v>-4.2765023373387895E-11</v>
      </c>
      <c r="Z299" s="302">
        <v>-0.002036058138043634</v>
      </c>
      <c r="AA299">
        <v>-0.5989630640269009</v>
      </c>
      <c r="AB299" s="172">
        <v>51.0</v>
      </c>
      <c r="AC299" s="303">
        <v>2110.295362733469</v>
      </c>
      <c r="AD299" s="304"/>
      <c r="AE299" s="304"/>
      <c r="AF299" s="304"/>
    </row>
    <row r="300">
      <c r="A300" s="285">
        <v>-0.004222746305256579</v>
      </c>
      <c r="B300" s="286" t="s">
        <v>992</v>
      </c>
      <c r="C300" s="287">
        <v>29500.0</v>
      </c>
      <c r="D300" s="288">
        <v>-0.0033783783783783994</v>
      </c>
      <c r="E300" s="289">
        <v>7201.000000000001</v>
      </c>
      <c r="F300" s="290">
        <v>-0.0013478664338247952</v>
      </c>
      <c r="G300" s="290">
        <v>-6.712245999045152</v>
      </c>
      <c r="H300" s="290">
        <v>-2.2</v>
      </c>
      <c r="I300" s="290">
        <v>-1.0</v>
      </c>
      <c r="J300" s="291">
        <v>0.0</v>
      </c>
      <c r="K300" s="290">
        <v>-2.1277456048778408E-4</v>
      </c>
      <c r="L300" s="292">
        <v>-0.0038131309838638915</v>
      </c>
      <c r="M300" s="293" t="s">
        <v>654</v>
      </c>
      <c r="N300" s="294">
        <v>-3.6041884074496124</v>
      </c>
      <c r="O300" s="295" t="s">
        <v>306</v>
      </c>
      <c r="P300" s="295" t="s">
        <v>637</v>
      </c>
      <c r="Q300" s="296">
        <v>212.42950000000002</v>
      </c>
      <c r="R300" s="297" t="s">
        <v>641</v>
      </c>
      <c r="S300" s="298" t="s">
        <v>648</v>
      </c>
      <c r="T300" s="298"/>
      <c r="U300" s="299">
        <v>5786.98</v>
      </c>
      <c r="V300" s="300">
        <v>5.09765024244079</v>
      </c>
      <c r="W300" s="300">
        <v>4419.748482387285</v>
      </c>
      <c r="X300" s="300">
        <v>19.76737496710809</v>
      </c>
      <c r="Y300" s="301">
        <v>-1.647957660405067E-5</v>
      </c>
      <c r="Z300" s="302">
        <v>0.004928713033737143</v>
      </c>
      <c r="AA300">
        <v>0.38685615864949674</v>
      </c>
      <c r="AB300" s="172">
        <v>51.0</v>
      </c>
      <c r="AC300" s="303">
        <v>30188.811647235656</v>
      </c>
      <c r="AD300" s="304"/>
      <c r="AE300" s="304"/>
      <c r="AF300" s="304"/>
    </row>
    <row r="301">
      <c r="A301" s="285">
        <v>1.9571047060228865E-4</v>
      </c>
      <c r="B301" s="286" t="s">
        <v>993</v>
      </c>
      <c r="C301" s="287">
        <v>59300.0</v>
      </c>
      <c r="D301" s="288">
        <v>0.0</v>
      </c>
      <c r="E301" s="289">
        <v>1.0</v>
      </c>
      <c r="F301" s="290">
        <v>7.298837512762009E-5</v>
      </c>
      <c r="G301" s="290">
        <v>-1.2368795645188004</v>
      </c>
      <c r="H301" s="290">
        <v>-0.96</v>
      </c>
      <c r="I301" s="290">
        <v>0.2</v>
      </c>
      <c r="J301" s="291">
        <v>0.0051</v>
      </c>
      <c r="K301" s="290">
        <v>0.0016827405622925815</v>
      </c>
      <c r="L301" s="292">
        <v>-0.0066868426389489425</v>
      </c>
      <c r="M301" s="293" t="s">
        <v>306</v>
      </c>
      <c r="N301" s="294">
        <v>-0.7079286321662994</v>
      </c>
      <c r="O301" s="295" t="s">
        <v>306</v>
      </c>
      <c r="P301" s="295" t="s">
        <v>650</v>
      </c>
      <c r="Q301" s="296">
        <v>0.0593</v>
      </c>
      <c r="R301" s="297" t="s">
        <v>641</v>
      </c>
      <c r="S301" s="298" t="s">
        <v>712</v>
      </c>
      <c r="T301" s="298"/>
      <c r="U301" s="299">
        <v>5604.92</v>
      </c>
      <c r="V301" s="300">
        <v>10.579990436973231</v>
      </c>
      <c r="W301" s="300">
        <v>1776.536743057524</v>
      </c>
      <c r="X301" s="300">
        <v>23.135688952729055</v>
      </c>
      <c r="Y301" s="301">
        <v>3.3426937796541363E-10</v>
      </c>
      <c r="Z301" s="302">
        <v>-5.3126142450497435E-5</v>
      </c>
      <c r="AA301">
        <v>0.05662753508661278</v>
      </c>
      <c r="AB301" s="172">
        <v>51.0</v>
      </c>
      <c r="AC301" s="303">
        <v>59515.48708880546</v>
      </c>
      <c r="AD301" s="304"/>
      <c r="AE301" s="304"/>
      <c r="AF301" s="304"/>
    </row>
    <row r="302">
      <c r="A302" s="285">
        <v>0.006564526927997335</v>
      </c>
      <c r="B302" s="286" t="s">
        <v>994</v>
      </c>
      <c r="C302" s="287">
        <v>14100.0</v>
      </c>
      <c r="D302" s="288">
        <v>0.0</v>
      </c>
      <c r="E302" s="289">
        <v>531310.0</v>
      </c>
      <c r="F302" s="290">
        <v>0.0056936898786887884</v>
      </c>
      <c r="G302" s="290">
        <v>1.3584051150339815</v>
      </c>
      <c r="H302" s="290">
        <v>-0.38571428572</v>
      </c>
      <c r="I302" s="290">
        <v>0.5714285714</v>
      </c>
      <c r="J302" s="291">
        <v>0.1077</v>
      </c>
      <c r="K302" s="290">
        <v>0.006493120614594811</v>
      </c>
      <c r="L302" s="292">
        <v>-0.02126936592652722</v>
      </c>
      <c r="M302" s="293" t="s">
        <v>306</v>
      </c>
      <c r="N302" s="294">
        <v>1.2930403510208044</v>
      </c>
      <c r="O302" s="295" t="s">
        <v>306</v>
      </c>
      <c r="P302" s="295" t="s">
        <v>640</v>
      </c>
      <c r="Q302" s="296">
        <v>7491.471</v>
      </c>
      <c r="R302" s="297" t="s">
        <v>633</v>
      </c>
      <c r="S302" s="298" t="s">
        <v>666</v>
      </c>
      <c r="T302" s="298"/>
      <c r="U302" s="299">
        <v>-28.45</v>
      </c>
      <c r="V302" s="300" t="s">
        <v>306</v>
      </c>
      <c r="W302" s="300">
        <v>1979.6298556175075</v>
      </c>
      <c r="X302" s="300">
        <v>16.817246068236063</v>
      </c>
      <c r="Y302" s="301">
        <v>9.597916302762032E-4</v>
      </c>
      <c r="Z302" s="302">
        <v>0.0075525892603216325</v>
      </c>
      <c r="AA302">
        <v>-0.45742720340373233</v>
      </c>
      <c r="AB302" s="172">
        <v>51.0</v>
      </c>
      <c r="AC302" s="303">
        <v>13988.130647323133</v>
      </c>
      <c r="AD302" s="304"/>
      <c r="AE302" s="304"/>
      <c r="AF302" s="304"/>
    </row>
    <row r="303">
      <c r="A303" s="285">
        <v>-0.0026459195400773718</v>
      </c>
      <c r="B303" s="286" t="s">
        <v>995</v>
      </c>
      <c r="C303" s="287">
        <v>17200.0</v>
      </c>
      <c r="D303" s="288">
        <v>0.0117647058823529</v>
      </c>
      <c r="E303" s="289">
        <v>91910.0</v>
      </c>
      <c r="F303" s="290">
        <v>-0.0017826768840267003</v>
      </c>
      <c r="G303" s="290">
        <v>-1.5381963945616377</v>
      </c>
      <c r="H303" s="290">
        <v>-1.0</v>
      </c>
      <c r="I303" s="290">
        <v>0.0</v>
      </c>
      <c r="J303" s="291">
        <v>-0.0115</v>
      </c>
      <c r="K303" s="290">
        <v>-9.163652165438674E-4</v>
      </c>
      <c r="L303" s="292">
        <v>-0.0017787803611954466</v>
      </c>
      <c r="M303" s="293" t="s">
        <v>631</v>
      </c>
      <c r="N303" s="294">
        <v>-2.7288738078019597</v>
      </c>
      <c r="O303" s="295" t="s">
        <v>306</v>
      </c>
      <c r="P303" s="295" t="s">
        <v>632</v>
      </c>
      <c r="Q303" s="296">
        <v>1580.852</v>
      </c>
      <c r="R303" s="297" t="s">
        <v>641</v>
      </c>
      <c r="S303" s="298" t="s">
        <v>664</v>
      </c>
      <c r="T303" s="298"/>
      <c r="U303" s="299">
        <v>1491.68</v>
      </c>
      <c r="V303" s="300">
        <v>11.530623189960313</v>
      </c>
      <c r="W303" s="300">
        <v>1378.3187956356803</v>
      </c>
      <c r="X303" s="300">
        <v>13.028471494035479</v>
      </c>
      <c r="Y303" s="301">
        <v>-7.835356847234507E-5</v>
      </c>
      <c r="Z303" s="302">
        <v>0.0021712309163579796</v>
      </c>
      <c r="AA303">
        <v>-0.1424945002651713</v>
      </c>
      <c r="AB303" s="172">
        <v>51.0</v>
      </c>
      <c r="AC303" s="303">
        <v>17262.01114189324</v>
      </c>
      <c r="AD303" s="304"/>
      <c r="AE303" s="304"/>
      <c r="AF303" s="304"/>
    </row>
    <row r="304">
      <c r="A304" s="285">
        <v>-0.0023304023312233782</v>
      </c>
      <c r="B304" s="286" t="s">
        <v>996</v>
      </c>
      <c r="C304" s="287">
        <v>49400.0</v>
      </c>
      <c r="D304" s="288">
        <v>-0.002020202020202033</v>
      </c>
      <c r="E304" s="289">
        <v>1201.0</v>
      </c>
      <c r="F304" s="290">
        <v>0.0023603410667512887</v>
      </c>
      <c r="G304" s="290">
        <v>-6.585943596432407</v>
      </c>
      <c r="H304" s="290">
        <v>-2.2</v>
      </c>
      <c r="I304" s="290">
        <v>-1.0</v>
      </c>
      <c r="J304" s="291">
        <v>-0.006</v>
      </c>
      <c r="K304" s="290">
        <v>4.2295300770110234E-4</v>
      </c>
      <c r="L304" s="292">
        <v>-0.0025506372552341764</v>
      </c>
      <c r="M304" s="293" t="s">
        <v>306</v>
      </c>
      <c r="N304" s="294">
        <v>-3.6502748314265316</v>
      </c>
      <c r="O304" s="295" t="s">
        <v>306</v>
      </c>
      <c r="P304" s="295" t="s">
        <v>637</v>
      </c>
      <c r="Q304" s="296">
        <v>59.3294</v>
      </c>
      <c r="R304" s="297" t="s">
        <v>641</v>
      </c>
      <c r="S304" s="298" t="s">
        <v>634</v>
      </c>
      <c r="T304" s="298" t="s">
        <v>686</v>
      </c>
      <c r="U304" s="299">
        <v>28496.0</v>
      </c>
      <c r="V304" s="300">
        <v>1.7335766423357664</v>
      </c>
      <c r="W304" s="300">
        <v>4139.374661005126</v>
      </c>
      <c r="X304" s="300">
        <v>14.081652432730401</v>
      </c>
      <c r="Y304" s="301">
        <v>-2.500896031584389E-6</v>
      </c>
      <c r="Z304" s="302">
        <v>-0.008728013030099907</v>
      </c>
      <c r="AA304">
        <v>2.0118984168961878</v>
      </c>
      <c r="AB304" s="172">
        <v>51.0</v>
      </c>
      <c r="AC304" s="303">
        <v>61776.411361617116</v>
      </c>
      <c r="AD304" s="304"/>
      <c r="AE304" s="304"/>
      <c r="AF304" s="304"/>
    </row>
    <row r="305">
      <c r="A305" s="285">
        <v>-0.003933549656656642</v>
      </c>
      <c r="B305" s="286" t="s">
        <v>997</v>
      </c>
      <c r="C305" s="287">
        <v>35000.0</v>
      </c>
      <c r="D305" s="288">
        <v>0.0</v>
      </c>
      <c r="E305" s="289">
        <v>18401.0</v>
      </c>
      <c r="F305" s="290">
        <v>-0.002007601174919517</v>
      </c>
      <c r="G305" s="290">
        <v>-4.266699490869233</v>
      </c>
      <c r="H305" s="290">
        <v>-1.62</v>
      </c>
      <c r="I305" s="290">
        <v>-0.6</v>
      </c>
      <c r="J305" s="291">
        <v>-0.0113</v>
      </c>
      <c r="K305" s="290">
        <v>-3.406830152592968E-4</v>
      </c>
      <c r="L305" s="292">
        <v>-0.002003696547610631</v>
      </c>
      <c r="M305" s="293" t="s">
        <v>631</v>
      </c>
      <c r="N305" s="294">
        <v>-2.259045514673654</v>
      </c>
      <c r="O305" s="295" t="s">
        <v>306</v>
      </c>
      <c r="P305" s="295" t="s">
        <v>637</v>
      </c>
      <c r="Q305" s="296">
        <v>644.035</v>
      </c>
      <c r="R305" s="297" t="s">
        <v>641</v>
      </c>
      <c r="S305" s="298" t="s">
        <v>659</v>
      </c>
      <c r="T305" s="298"/>
      <c r="U305" s="299">
        <v>3095.04</v>
      </c>
      <c r="V305" s="300">
        <v>11.308416046319273</v>
      </c>
      <c r="W305" s="300">
        <v>3187.628303684656</v>
      </c>
      <c r="X305" s="300">
        <v>9.918970818477597</v>
      </c>
      <c r="Y305" s="301">
        <v>-4.665240002672154E-5</v>
      </c>
      <c r="Z305" s="302">
        <v>0.0049493966293018155</v>
      </c>
      <c r="AA305">
        <v>-0.06726863657557547</v>
      </c>
      <c r="AB305" s="172">
        <v>51.0</v>
      </c>
      <c r="AC305" s="303">
        <v>35172.46860073117</v>
      </c>
      <c r="AD305" s="304"/>
      <c r="AE305" s="304"/>
      <c r="AF305" s="304"/>
    </row>
    <row r="306">
      <c r="A306" s="285">
        <v>-0.004507609640457643</v>
      </c>
      <c r="B306" s="286" t="s">
        <v>998</v>
      </c>
      <c r="C306" s="287">
        <v>2300.0</v>
      </c>
      <c r="D306" s="288">
        <v>0.0</v>
      </c>
      <c r="E306" s="289">
        <v>1.0</v>
      </c>
      <c r="F306" s="290">
        <v>-0.002026545466425895</v>
      </c>
      <c r="G306" s="290">
        <v>-4.749757479618224</v>
      </c>
      <c r="H306" s="290">
        <v>-4.0200000000000005</v>
      </c>
      <c r="I306" s="290">
        <v>-0.1</v>
      </c>
      <c r="J306" s="291">
        <v>0.0</v>
      </c>
      <c r="K306" s="290">
        <v>-7.043575933786975E-5</v>
      </c>
      <c r="L306" s="292">
        <v>-0.002022630426569295</v>
      </c>
      <c r="M306" s="293" t="s">
        <v>631</v>
      </c>
      <c r="N306" s="294">
        <v>-3.4763392587624304</v>
      </c>
      <c r="O306" s="295" t="s">
        <v>306</v>
      </c>
      <c r="P306" s="295" t="s">
        <v>658</v>
      </c>
      <c r="Q306" s="296">
        <v>0.0023</v>
      </c>
      <c r="R306" s="297" t="s">
        <v>644</v>
      </c>
      <c r="S306" s="298" t="s">
        <v>671</v>
      </c>
      <c r="T306" s="298"/>
      <c r="U306" s="299">
        <v>-68.22</v>
      </c>
      <c r="V306" s="300" t="s">
        <v>306</v>
      </c>
      <c r="W306" s="300">
        <v>2688.409640296541</v>
      </c>
      <c r="X306" s="300">
        <v>10.789483831263633</v>
      </c>
      <c r="Y306" s="301">
        <v>-1.9006101681421722E-10</v>
      </c>
      <c r="Z306" s="302">
        <v>0.00702309482976829</v>
      </c>
      <c r="AA306">
        <v>-0.5921672279654706</v>
      </c>
      <c r="AB306" s="172">
        <v>51.0</v>
      </c>
      <c r="AC306" s="303">
        <v>2309.0145395185455</v>
      </c>
      <c r="AD306" s="304"/>
      <c r="AE306" s="304"/>
      <c r="AF306" s="304"/>
    </row>
    <row r="307">
      <c r="A307" s="285">
        <v>0.006938295371650963</v>
      </c>
      <c r="B307" s="286" t="s">
        <v>999</v>
      </c>
      <c r="C307" s="287">
        <v>53900.0</v>
      </c>
      <c r="D307" s="288">
        <v>0.0</v>
      </c>
      <c r="E307" s="289">
        <v>29310.0</v>
      </c>
      <c r="F307" s="290">
        <v>0.0033483447852744297</v>
      </c>
      <c r="G307" s="290">
        <v>8.803233003171961</v>
      </c>
      <c r="H307" s="290">
        <v>0.7000000000000002</v>
      </c>
      <c r="I307" s="290">
        <v>8.5</v>
      </c>
      <c r="J307" s="291">
        <v>0.0077</v>
      </c>
      <c r="K307" s="290">
        <v>1.5057962916474813E-4</v>
      </c>
      <c r="L307" s="292">
        <v>0.0033522363555682838</v>
      </c>
      <c r="M307" s="293" t="s">
        <v>306</v>
      </c>
      <c r="N307" s="294">
        <v>16.816866690006048</v>
      </c>
      <c r="O307" s="295" t="s">
        <v>306</v>
      </c>
      <c r="P307" s="295" t="s">
        <v>640</v>
      </c>
      <c r="Q307" s="296">
        <v>1579.809</v>
      </c>
      <c r="R307" s="297" t="s">
        <v>633</v>
      </c>
      <c r="S307" s="298" t="s">
        <v>671</v>
      </c>
      <c r="T307" s="298"/>
      <c r="U307" s="299">
        <v>4635.03</v>
      </c>
      <c r="V307" s="300">
        <v>11.628835196320198</v>
      </c>
      <c r="W307" s="300">
        <v>2688.409640296541</v>
      </c>
      <c r="X307" s="300">
        <v>10.789483831263633</v>
      </c>
      <c r="Y307" s="301">
        <v>2.009857386320592E-4</v>
      </c>
      <c r="Z307" s="302">
        <v>0.05621361302700246</v>
      </c>
      <c r="AA307">
        <v>0.010827626991170236</v>
      </c>
      <c r="AB307" s="172">
        <v>51.0</v>
      </c>
      <c r="AC307" s="303">
        <v>53058.2539536362</v>
      </c>
      <c r="AD307" s="304"/>
      <c r="AE307" s="304"/>
      <c r="AF307" s="304"/>
    </row>
    <row r="308">
      <c r="A308" s="285">
        <v>-0.004439580523439171</v>
      </c>
      <c r="B308" s="286" t="s">
        <v>1000</v>
      </c>
      <c r="C308" s="287">
        <v>107100.0</v>
      </c>
      <c r="D308" s="288">
        <v>9.345794392523477E-4</v>
      </c>
      <c r="E308" s="289">
        <v>835910.0</v>
      </c>
      <c r="F308" s="290">
        <v>-0.001989146490284665</v>
      </c>
      <c r="G308" s="290">
        <v>-4.700817370031927</v>
      </c>
      <c r="H308" s="290">
        <v>-1.69272727272</v>
      </c>
      <c r="I308" s="290">
        <v>-0.9636363636</v>
      </c>
      <c r="J308" s="291">
        <v>-0.0264</v>
      </c>
      <c r="K308" s="290">
        <v>-6.964713798852139E-4</v>
      </c>
      <c r="L308" s="292">
        <v>-0.001985272534942765</v>
      </c>
      <c r="M308" s="293" t="s">
        <v>654</v>
      </c>
      <c r="N308" s="294">
        <v>-5.173265949723524</v>
      </c>
      <c r="O308" s="295" t="s">
        <v>306</v>
      </c>
      <c r="P308" s="295" t="s">
        <v>637</v>
      </c>
      <c r="Q308" s="296">
        <v>89525.961</v>
      </c>
      <c r="R308" s="297" t="s">
        <v>633</v>
      </c>
      <c r="S308" s="298" t="s">
        <v>634</v>
      </c>
      <c r="T308" s="298"/>
      <c r="U308" s="299">
        <v>1050.41</v>
      </c>
      <c r="V308" s="300">
        <v>101.96018697460991</v>
      </c>
      <c r="W308" s="300">
        <v>4139.374661005126</v>
      </c>
      <c r="X308" s="300">
        <v>14.081652432730401</v>
      </c>
      <c r="Y308" s="301">
        <v>-0.007353403259047282</v>
      </c>
      <c r="Z308" s="302">
        <v>0.010399057354165952</v>
      </c>
      <c r="AA308">
        <v>-0.32015165939605994</v>
      </c>
      <c r="AB308" s="172">
        <v>51.0</v>
      </c>
      <c r="AC308" s="303">
        <v>109032.0320177347</v>
      </c>
      <c r="AD308" s="304"/>
      <c r="AE308" s="304"/>
      <c r="AF308" s="304"/>
    </row>
    <row r="309">
      <c r="A309" s="285">
        <v>0.013220989204818828</v>
      </c>
      <c r="B309" s="286" t="s">
        <v>1001</v>
      </c>
      <c r="C309" s="287">
        <v>21100.0</v>
      </c>
      <c r="D309" s="288">
        <v>0.06565656565656575</v>
      </c>
      <c r="E309" s="289">
        <v>2020801.0</v>
      </c>
      <c r="F309" s="290">
        <v>0.00882341264812377</v>
      </c>
      <c r="G309" s="290">
        <v>3.4455941695956254</v>
      </c>
      <c r="H309" s="290">
        <v>3.9000000000000004</v>
      </c>
      <c r="I309" s="290">
        <v>1.0</v>
      </c>
      <c r="J309" s="291">
        <v>0.1047</v>
      </c>
      <c r="K309" s="290">
        <v>0.0019537161706093234</v>
      </c>
      <c r="L309" s="292">
        <v>0.008827296875309296</v>
      </c>
      <c r="M309" s="293" t="s">
        <v>678</v>
      </c>
      <c r="N309" s="294">
        <v>6.270858085455119</v>
      </c>
      <c r="O309" s="295" t="s">
        <v>306</v>
      </c>
      <c r="P309" s="295" t="s">
        <v>640</v>
      </c>
      <c r="Q309" s="296">
        <v>42638.9011</v>
      </c>
      <c r="R309" s="297" t="s">
        <v>641</v>
      </c>
      <c r="S309" s="298" t="s">
        <v>664</v>
      </c>
      <c r="T309" s="298"/>
      <c r="U309" s="299">
        <v>153.43</v>
      </c>
      <c r="V309" s="300">
        <v>137.5219970018901</v>
      </c>
      <c r="W309" s="300">
        <v>1378.3187956356803</v>
      </c>
      <c r="X309" s="300">
        <v>13.028471494035479</v>
      </c>
      <c r="Y309" s="301">
        <v>0.010423330954678865</v>
      </c>
      <c r="Z309" s="302">
        <v>0.05585175828837473</v>
      </c>
      <c r="AA309">
        <v>-0.29910524861512977</v>
      </c>
      <c r="AB309" s="172">
        <v>51.0</v>
      </c>
      <c r="AC309" s="303">
        <v>20433.262146386198</v>
      </c>
      <c r="AD309" s="304"/>
      <c r="AE309" s="304"/>
      <c r="AF309" s="304"/>
    </row>
    <row r="310">
      <c r="A310" s="285">
        <v>-0.004690765351598064</v>
      </c>
      <c r="B310" s="286" t="s">
        <v>1002</v>
      </c>
      <c r="C310" s="287">
        <v>13200.0</v>
      </c>
      <c r="D310" s="288">
        <v>-0.007518796992481258</v>
      </c>
      <c r="E310" s="289">
        <v>160101.0</v>
      </c>
      <c r="F310" s="290">
        <v>-0.0020087393214895085</v>
      </c>
      <c r="G310" s="290">
        <v>-5.709336945546685</v>
      </c>
      <c r="H310" s="290">
        <v>-2.2</v>
      </c>
      <c r="I310" s="290">
        <v>-1.0</v>
      </c>
      <c r="J310" s="291">
        <v>-0.0075</v>
      </c>
      <c r="K310" s="290">
        <v>-2.1462762771733222E-4</v>
      </c>
      <c r="L310" s="292">
        <v>-0.002004854052707372</v>
      </c>
      <c r="M310" s="293" t="s">
        <v>654</v>
      </c>
      <c r="N310" s="294">
        <v>-3.2830618583654037</v>
      </c>
      <c r="O310" s="295" t="s">
        <v>306</v>
      </c>
      <c r="P310" s="295" t="s">
        <v>637</v>
      </c>
      <c r="Q310" s="296">
        <v>2113.3332</v>
      </c>
      <c r="R310" s="297" t="s">
        <v>644</v>
      </c>
      <c r="S310" s="298" t="s">
        <v>708</v>
      </c>
      <c r="T310" s="298"/>
      <c r="U310" s="299">
        <v>714.36</v>
      </c>
      <c r="V310" s="300">
        <v>18.478078279858895</v>
      </c>
      <c r="W310" s="300">
        <v>2337.9027911782223</v>
      </c>
      <c r="X310" s="300">
        <v>38.81810010297964</v>
      </c>
      <c r="Y310" s="301">
        <v>-1.8205987165874517E-4</v>
      </c>
      <c r="Z310" s="302">
        <v>0.00658025318815273</v>
      </c>
      <c r="AA310">
        <v>-0.5120154223710401</v>
      </c>
      <c r="AB310" s="172">
        <v>51.0</v>
      </c>
      <c r="AC310" s="303">
        <v>13306.578942619537</v>
      </c>
      <c r="AD310" s="304"/>
      <c r="AE310" s="304"/>
      <c r="AF310" s="304"/>
    </row>
    <row r="311">
      <c r="A311" s="285">
        <v>-0.001970590406590992</v>
      </c>
      <c r="B311" s="286" t="s">
        <v>1003</v>
      </c>
      <c r="C311" s="287">
        <v>7200.0</v>
      </c>
      <c r="D311" s="288">
        <v>0.0</v>
      </c>
      <c r="E311" s="289">
        <v>5301.0</v>
      </c>
      <c r="F311" s="290">
        <v>3.3972319279352523E-4</v>
      </c>
      <c r="G311" s="290">
        <v>-6.634849697620791</v>
      </c>
      <c r="H311" s="290">
        <v>-2.2</v>
      </c>
      <c r="I311" s="290">
        <v>-1.0</v>
      </c>
      <c r="J311" s="291">
        <v>-0.0137</v>
      </c>
      <c r="K311" s="290">
        <v>0.0011687901755530789</v>
      </c>
      <c r="L311" s="292">
        <v>-0.00762925026785741</v>
      </c>
      <c r="M311" s="293" t="s">
        <v>306</v>
      </c>
      <c r="N311" s="294">
        <v>-3.633021021602471</v>
      </c>
      <c r="O311" s="295" t="s">
        <v>306</v>
      </c>
      <c r="P311" s="295" t="s">
        <v>632</v>
      </c>
      <c r="Q311" s="296">
        <v>38.1672</v>
      </c>
      <c r="R311" s="297" t="s">
        <v>641</v>
      </c>
      <c r="S311" s="298" t="s">
        <v>664</v>
      </c>
      <c r="T311" s="298"/>
      <c r="U311" s="299">
        <v>1452.35</v>
      </c>
      <c r="V311" s="300">
        <v>4.957482700450994</v>
      </c>
      <c r="W311" s="300">
        <v>1378.3187956356803</v>
      </c>
      <c r="X311" s="300">
        <v>13.028471494035479</v>
      </c>
      <c r="Y311" s="301">
        <v>-1.3226665535689306E-6</v>
      </c>
      <c r="Z311" s="302">
        <v>-0.0012473807597558095</v>
      </c>
      <c r="AA311">
        <v>-0.07509027953694714</v>
      </c>
      <c r="AB311" s="172">
        <v>51.0</v>
      </c>
      <c r="AC311" s="303">
        <v>7218.084985173914</v>
      </c>
      <c r="AD311" s="304"/>
      <c r="AE311" s="304"/>
      <c r="AF311" s="304"/>
    </row>
    <row r="312">
      <c r="A312" s="285">
        <v>-0.002738640750166769</v>
      </c>
      <c r="B312" s="286" t="s">
        <v>1004</v>
      </c>
      <c r="C312" s="287">
        <v>28700.0</v>
      </c>
      <c r="D312" s="288">
        <v>0.0</v>
      </c>
      <c r="E312" s="289">
        <v>1.0</v>
      </c>
      <c r="F312" s="290">
        <v>-0.001050039479639785</v>
      </c>
      <c r="G312" s="290">
        <v>-3.654273266444191</v>
      </c>
      <c r="H312" s="290">
        <v>-2.06</v>
      </c>
      <c r="I312" s="290">
        <v>-0.1</v>
      </c>
      <c r="J312" s="291">
        <v>0.0</v>
      </c>
      <c r="K312" s="290">
        <v>-2.1924501563568968E-4</v>
      </c>
      <c r="L312" s="292">
        <v>-0.0012931881299445534</v>
      </c>
      <c r="M312" s="293" t="s">
        <v>631</v>
      </c>
      <c r="N312" s="294">
        <v>-1.3916018482313732</v>
      </c>
      <c r="O312" s="295" t="s">
        <v>306</v>
      </c>
      <c r="P312" s="295" t="s">
        <v>658</v>
      </c>
      <c r="Q312" s="296">
        <v>0.0287</v>
      </c>
      <c r="R312" s="297" t="s">
        <v>641</v>
      </c>
      <c r="S312" s="298" t="s">
        <v>668</v>
      </c>
      <c r="T312" s="298"/>
      <c r="U312" s="299">
        <v>879.92</v>
      </c>
      <c r="V312" s="300">
        <v>32.61660150922811</v>
      </c>
      <c r="W312" s="300">
        <v>2594.6693386284364</v>
      </c>
      <c r="X312" s="300">
        <v>20.767722146730023</v>
      </c>
      <c r="Y312" s="301">
        <v>-1.4468277777811305E-9</v>
      </c>
      <c r="Z312" s="302">
        <v>0.001518272631101218</v>
      </c>
      <c r="AA312">
        <v>-0.3366200071324841</v>
      </c>
      <c r="AB312" s="172">
        <v>51.0</v>
      </c>
      <c r="AC312" s="303">
        <v>28698.135034295916</v>
      </c>
      <c r="AD312" s="304"/>
      <c r="AE312" s="304"/>
      <c r="AF312" s="304"/>
    </row>
    <row r="313">
      <c r="A313" s="285">
        <v>4.187538478263026E-5</v>
      </c>
      <c r="B313" s="286" t="s">
        <v>1005</v>
      </c>
      <c r="C313" s="287">
        <v>18200.0</v>
      </c>
      <c r="D313" s="288">
        <v>0.0</v>
      </c>
      <c r="E313" s="289">
        <v>5601.0</v>
      </c>
      <c r="F313" s="290">
        <v>-6.189645528724085E-4</v>
      </c>
      <c r="G313" s="290">
        <v>-1.9123847449824556</v>
      </c>
      <c r="H313" s="290">
        <v>0.4000000000200001</v>
      </c>
      <c r="I313" s="290">
        <v>-0.2222222222</v>
      </c>
      <c r="J313" s="291">
        <v>0.04</v>
      </c>
      <c r="K313" s="290">
        <v>0.001956430055305894</v>
      </c>
      <c r="L313" s="292">
        <v>-0.018092622030048737</v>
      </c>
      <c r="M313" s="293" t="s">
        <v>631</v>
      </c>
      <c r="N313" s="294">
        <v>-0.9607864303389084</v>
      </c>
      <c r="O313" s="295" t="s">
        <v>306</v>
      </c>
      <c r="P313" s="295" t="s">
        <v>632</v>
      </c>
      <c r="Q313" s="296">
        <v>101.9382</v>
      </c>
      <c r="R313" s="297" t="s">
        <v>641</v>
      </c>
      <c r="S313" s="298" t="s">
        <v>664</v>
      </c>
      <c r="T313" s="298"/>
      <c r="U313" s="299">
        <v>2978.14</v>
      </c>
      <c r="V313" s="300">
        <v>6.111196921568496</v>
      </c>
      <c r="W313" s="300">
        <v>1378.3187956356803</v>
      </c>
      <c r="X313" s="300">
        <v>13.028471494035479</v>
      </c>
      <c r="Y313" s="301">
        <v>3.215326396749023E-7</v>
      </c>
      <c r="Z313" s="302">
        <v>5.713550837557902E-4</v>
      </c>
      <c r="AA313">
        <v>0.11506258253768098</v>
      </c>
      <c r="AB313" s="172">
        <v>51.0</v>
      </c>
      <c r="AC313" s="303">
        <v>18091.18185796579</v>
      </c>
      <c r="AD313" s="304"/>
      <c r="AE313" s="304"/>
      <c r="AF313" s="304"/>
    </row>
    <row r="314">
      <c r="A314" s="285">
        <v>-0.001671197534098019</v>
      </c>
      <c r="B314" s="286" t="s">
        <v>1006</v>
      </c>
      <c r="C314" s="287">
        <v>23200.0</v>
      </c>
      <c r="D314" s="288">
        <v>0.0</v>
      </c>
      <c r="E314" s="289">
        <v>1.0</v>
      </c>
      <c r="F314" s="290">
        <v>3.247129766842714E-5</v>
      </c>
      <c r="G314" s="290">
        <v>-3.612418589270145</v>
      </c>
      <c r="H314" s="290">
        <v>-2.06</v>
      </c>
      <c r="I314" s="290">
        <v>-0.1</v>
      </c>
      <c r="J314" s="291">
        <v>0.0</v>
      </c>
      <c r="K314" s="290">
        <v>3.213543869621526E-5</v>
      </c>
      <c r="L314" s="292">
        <v>-0.0010499226765335666</v>
      </c>
      <c r="M314" s="293" t="s">
        <v>306</v>
      </c>
      <c r="N314" s="294">
        <v>-1.154094193702826</v>
      </c>
      <c r="O314" s="295" t="s">
        <v>306</v>
      </c>
      <c r="P314" s="295" t="s">
        <v>658</v>
      </c>
      <c r="Q314" s="296">
        <v>0.0232</v>
      </c>
      <c r="R314" s="297" t="s">
        <v>641</v>
      </c>
      <c r="S314" s="298" t="s">
        <v>668</v>
      </c>
      <c r="T314" s="298"/>
      <c r="U314" s="299">
        <v>1472.71</v>
      </c>
      <c r="V314" s="300">
        <v>15.753271180341004</v>
      </c>
      <c r="W314" s="300">
        <v>2594.6693386284364</v>
      </c>
      <c r="X314" s="300">
        <v>20.767722146730023</v>
      </c>
      <c r="Y314" s="301">
        <v>-7.090056741005141E-10</v>
      </c>
      <c r="Z314" s="302">
        <v>-4.02604960046732E-5</v>
      </c>
      <c r="AA314">
        <v>-0.22994173158019637</v>
      </c>
      <c r="AB314" s="172">
        <v>51.0</v>
      </c>
      <c r="AC314" s="303">
        <v>23219.90608700173</v>
      </c>
      <c r="AD314" s="304"/>
      <c r="AE314" s="304"/>
      <c r="AF314" s="304"/>
    </row>
    <row r="315">
      <c r="A315" s="285">
        <v>-0.003668045447672998</v>
      </c>
      <c r="B315" s="286" t="s">
        <v>1007</v>
      </c>
      <c r="C315" s="287">
        <v>138500.0</v>
      </c>
      <c r="D315" s="288">
        <v>0.0146520146520146</v>
      </c>
      <c r="E315" s="289">
        <v>372110.0</v>
      </c>
      <c r="F315" s="290">
        <v>-0.0020015817064383055</v>
      </c>
      <c r="G315" s="290">
        <v>-3.961887638547758</v>
      </c>
      <c r="H315" s="290">
        <v>-1.57096774194</v>
      </c>
      <c r="I315" s="290">
        <v>-0.3548387097</v>
      </c>
      <c r="J315" s="291">
        <v>-0.0274</v>
      </c>
      <c r="K315" s="290">
        <v>-2.9802054529394387E-4</v>
      </c>
      <c r="L315" s="292">
        <v>-0.00199770211808812</v>
      </c>
      <c r="M315" s="293" t="s">
        <v>631</v>
      </c>
      <c r="N315" s="294">
        <v>-2.9209199739940694</v>
      </c>
      <c r="O315" s="295" t="s">
        <v>306</v>
      </c>
      <c r="P315" s="295" t="s">
        <v>637</v>
      </c>
      <c r="Q315" s="296">
        <v>51537.235</v>
      </c>
      <c r="R315" s="297" t="s">
        <v>633</v>
      </c>
      <c r="S315" s="298" t="s">
        <v>645</v>
      </c>
      <c r="T315" s="298" t="s">
        <v>1008</v>
      </c>
      <c r="U315" s="299">
        <v>8404.84</v>
      </c>
      <c r="V315" s="300">
        <v>16.478600425469136</v>
      </c>
      <c r="W315" s="300">
        <v>3169.964778636018</v>
      </c>
      <c r="X315" s="300">
        <v>17.35913669889833</v>
      </c>
      <c r="Y315" s="301">
        <v>-0.003480017042062774</v>
      </c>
      <c r="Z315" s="302">
        <v>0.0067565183213114405</v>
      </c>
      <c r="AA315">
        <v>-0.08194311779781438</v>
      </c>
      <c r="AB315" s="172">
        <v>51.0</v>
      </c>
      <c r="AC315" s="303">
        <v>139297.57067540154</v>
      </c>
      <c r="AD315" s="304"/>
      <c r="AE315" s="304"/>
      <c r="AF315" s="304"/>
    </row>
    <row r="316">
      <c r="A316" s="285">
        <v>0.008562393785791017</v>
      </c>
      <c r="B316" s="286" t="s">
        <v>1009</v>
      </c>
      <c r="C316" s="287">
        <v>24000.0</v>
      </c>
      <c r="D316" s="288">
        <v>-0.020408163265306145</v>
      </c>
      <c r="E316" s="289">
        <v>631801.0</v>
      </c>
      <c r="F316" s="290">
        <v>0.007459924124188399</v>
      </c>
      <c r="G316" s="290">
        <v>1.610501195095218</v>
      </c>
      <c r="H316" s="290">
        <v>-0.43617021276</v>
      </c>
      <c r="I316" s="290">
        <v>0.3191489362</v>
      </c>
      <c r="J316" s="291">
        <v>0.1483</v>
      </c>
      <c r="K316" s="290">
        <v>0.010993354747236917</v>
      </c>
      <c r="L316" s="292">
        <v>-0.03987275210864698</v>
      </c>
      <c r="M316" s="293" t="s">
        <v>306</v>
      </c>
      <c r="N316" s="294">
        <v>1.783878744573994</v>
      </c>
      <c r="O316" s="295" t="s">
        <v>306</v>
      </c>
      <c r="P316" s="295" t="s">
        <v>650</v>
      </c>
      <c r="Q316" s="296">
        <v>15163.224</v>
      </c>
      <c r="R316" s="297" t="s">
        <v>641</v>
      </c>
      <c r="S316" s="298" t="s">
        <v>661</v>
      </c>
      <c r="T316" s="298"/>
      <c r="U316" s="299">
        <v>1751.93</v>
      </c>
      <c r="V316" s="300">
        <v>13.699177478552224</v>
      </c>
      <c r="W316" s="300">
        <v>2915.235656719304</v>
      </c>
      <c r="X316" s="300">
        <v>16.748800755369235</v>
      </c>
      <c r="Y316" s="301">
        <v>0.0025806275423043736</v>
      </c>
      <c r="Z316" s="302">
        <v>0.013726457840322804</v>
      </c>
      <c r="AA316">
        <v>-0.16588846060420748</v>
      </c>
      <c r="AB316" s="172">
        <v>51.0</v>
      </c>
      <c r="AC316" s="303">
        <v>22262.548479853467</v>
      </c>
      <c r="AD316" s="304"/>
      <c r="AE316" s="304"/>
      <c r="AF316" s="304"/>
    </row>
    <row r="317">
      <c r="A317" s="285">
        <v>-0.005309152616454878</v>
      </c>
      <c r="B317" s="286" t="s">
        <v>1010</v>
      </c>
      <c r="C317" s="287">
        <v>29100.0</v>
      </c>
      <c r="D317" s="288">
        <v>-0.013559322033898202</v>
      </c>
      <c r="E317" s="289">
        <v>318810.0</v>
      </c>
      <c r="F317" s="290">
        <v>-0.0019883182073718543</v>
      </c>
      <c r="G317" s="290">
        <v>-6.744656687311138</v>
      </c>
      <c r="H317" s="290">
        <v>-2.2</v>
      </c>
      <c r="I317" s="290">
        <v>-1.0</v>
      </c>
      <c r="J317" s="291">
        <v>-0.0268</v>
      </c>
      <c r="K317" s="290">
        <v>-9.427630915646103E-4</v>
      </c>
      <c r="L317" s="292">
        <v>-0.009915654959962002</v>
      </c>
      <c r="M317" s="293" t="s">
        <v>654</v>
      </c>
      <c r="N317" s="294">
        <v>-5.0516666001534976</v>
      </c>
      <c r="O317" s="295" t="s">
        <v>306</v>
      </c>
      <c r="P317" s="295" t="s">
        <v>637</v>
      </c>
      <c r="Q317" s="296">
        <v>9277.371</v>
      </c>
      <c r="R317" s="297" t="s">
        <v>633</v>
      </c>
      <c r="S317" s="298" t="s">
        <v>634</v>
      </c>
      <c r="T317" s="298"/>
      <c r="U317" s="299">
        <v>1331.11</v>
      </c>
      <c r="V317" s="300">
        <v>21.861453974502485</v>
      </c>
      <c r="W317" s="300">
        <v>4139.374661005126</v>
      </c>
      <c r="X317" s="300">
        <v>14.081652432730401</v>
      </c>
      <c r="Y317" s="301">
        <v>-9.125150568094793E-4</v>
      </c>
      <c r="Z317" s="302">
        <v>0.00913936269848341</v>
      </c>
      <c r="AA317">
        <v>-0.34794167564884715</v>
      </c>
      <c r="AB317" s="172">
        <v>51.0</v>
      </c>
      <c r="AC317" s="303">
        <v>29546.22156054182</v>
      </c>
      <c r="AD317" s="304"/>
      <c r="AE317" s="304"/>
      <c r="AF317" s="304"/>
    </row>
    <row r="318">
      <c r="A318" s="285">
        <v>-0.005353070509118646</v>
      </c>
      <c r="B318" s="286" t="s">
        <v>1011</v>
      </c>
      <c r="C318" s="287">
        <v>7200.0</v>
      </c>
      <c r="D318" s="288">
        <v>0.0</v>
      </c>
      <c r="E318" s="289">
        <v>11001.000000000002</v>
      </c>
      <c r="F318" s="290">
        <v>-0.00200756009034497</v>
      </c>
      <c r="G318" s="290">
        <v>-6.7416373900867725</v>
      </c>
      <c r="H318" s="290">
        <v>-2.2</v>
      </c>
      <c r="I318" s="290">
        <v>-1.0</v>
      </c>
      <c r="J318" s="291">
        <v>0.0</v>
      </c>
      <c r="K318" s="290">
        <v>-9.886039991639116E-4</v>
      </c>
      <c r="L318" s="292">
        <v>-0.0026577485025336533</v>
      </c>
      <c r="M318" s="293" t="s">
        <v>654</v>
      </c>
      <c r="N318" s="294">
        <v>-4.058369538030636</v>
      </c>
      <c r="O318" s="295" t="s">
        <v>306</v>
      </c>
      <c r="P318" s="295" t="s">
        <v>632</v>
      </c>
      <c r="Q318" s="296">
        <v>79.20720000000001</v>
      </c>
      <c r="R318" s="297" t="s">
        <v>644</v>
      </c>
      <c r="S318" s="298" t="s">
        <v>634</v>
      </c>
      <c r="T318" s="298"/>
      <c r="U318" s="299">
        <v>522.95</v>
      </c>
      <c r="V318" s="300">
        <v>13.76804665838034</v>
      </c>
      <c r="W318" s="300">
        <v>4139.374661005126</v>
      </c>
      <c r="X318" s="300">
        <v>14.081652432730401</v>
      </c>
      <c r="Y318" s="301">
        <v>-7.858882540238201E-6</v>
      </c>
      <c r="Z318" s="302">
        <v>0.008557130543442981</v>
      </c>
      <c r="AA318">
        <v>-0.5971509488390498</v>
      </c>
      <c r="AB318" s="172">
        <v>51.0</v>
      </c>
      <c r="AC318" s="303">
        <v>7289.034655968235</v>
      </c>
      <c r="AD318" s="304"/>
      <c r="AE318" s="304"/>
      <c r="AF318" s="304"/>
    </row>
    <row r="319">
      <c r="A319" s="285">
        <v>-0.003762202961971322</v>
      </c>
      <c r="B319" s="286" t="s">
        <v>1012</v>
      </c>
      <c r="C319" s="287">
        <v>17800.0</v>
      </c>
      <c r="D319" s="288">
        <v>0.0</v>
      </c>
      <c r="E319" s="289">
        <v>3010.0</v>
      </c>
      <c r="F319" s="290">
        <v>-0.0020094537187925646</v>
      </c>
      <c r="G319" s="290">
        <v>-2.7380761678131424</v>
      </c>
      <c r="H319" s="290">
        <v>-2.072</v>
      </c>
      <c r="I319" s="290">
        <v>-0.12</v>
      </c>
      <c r="J319" s="291">
        <v>-0.0486</v>
      </c>
      <c r="K319" s="290">
        <v>-0.001040879037281512</v>
      </c>
      <c r="L319" s="292">
        <v>-0.0020056289736109503</v>
      </c>
      <c r="M319" s="293" t="s">
        <v>631</v>
      </c>
      <c r="N319" s="294">
        <v>-2.103666321680395</v>
      </c>
      <c r="O319" s="295" t="s">
        <v>306</v>
      </c>
      <c r="P319" s="295" t="s">
        <v>632</v>
      </c>
      <c r="Q319" s="296">
        <v>53.578</v>
      </c>
      <c r="R319" s="297" t="s">
        <v>633</v>
      </c>
      <c r="S319" s="298" t="s">
        <v>645</v>
      </c>
      <c r="T319" s="298"/>
      <c r="U319" s="299">
        <v>3089.26</v>
      </c>
      <c r="V319" s="300">
        <v>5.761897671286975</v>
      </c>
      <c r="W319" s="300">
        <v>3169.964778636018</v>
      </c>
      <c r="X319" s="300">
        <v>17.35913669889833</v>
      </c>
      <c r="Y319" s="301">
        <v>-3.758756693826434E-6</v>
      </c>
      <c r="Z319" s="302">
        <v>0.004205264780536556</v>
      </c>
      <c r="AA319">
        <v>0.013548577686324448</v>
      </c>
      <c r="AB319" s="172">
        <v>51.0</v>
      </c>
      <c r="AC319" s="303">
        <v>18227.532918362776</v>
      </c>
      <c r="AD319" s="304"/>
      <c r="AE319" s="304"/>
      <c r="AF319" s="304"/>
    </row>
    <row r="320">
      <c r="A320" s="285">
        <v>-0.004744762627072759</v>
      </c>
      <c r="B320" s="286" t="s">
        <v>1013</v>
      </c>
      <c r="C320" s="287">
        <v>27000.0</v>
      </c>
      <c r="D320" s="288">
        <v>0.0</v>
      </c>
      <c r="E320" s="289">
        <v>10.0</v>
      </c>
      <c r="F320" s="290">
        <v>-0.001527904292908205</v>
      </c>
      <c r="G320" s="290">
        <v>-6.7100284902770815</v>
      </c>
      <c r="H320" s="290">
        <v>-2.2</v>
      </c>
      <c r="I320" s="290">
        <v>-1.0</v>
      </c>
      <c r="J320" s="291">
        <v>-0.0092</v>
      </c>
      <c r="K320" s="290">
        <v>-8.761159079749064E-4</v>
      </c>
      <c r="L320" s="292">
        <v>-0.0028077253342133775</v>
      </c>
      <c r="M320" s="293" t="s">
        <v>654</v>
      </c>
      <c r="N320" s="294">
        <v>-4.629583416550538</v>
      </c>
      <c r="O320" s="295" t="s">
        <v>306</v>
      </c>
      <c r="P320" s="295" t="s">
        <v>632</v>
      </c>
      <c r="Q320" s="296">
        <v>0.27</v>
      </c>
      <c r="R320" s="297" t="s">
        <v>633</v>
      </c>
      <c r="S320" s="298" t="s">
        <v>675</v>
      </c>
      <c r="T320" s="298"/>
      <c r="U320" s="299">
        <v>4569.69</v>
      </c>
      <c r="V320" s="300">
        <v>5.9084970752939485</v>
      </c>
      <c r="W320" s="300">
        <v>2535.477406310261</v>
      </c>
      <c r="X320" s="300">
        <v>20.629181401078693</v>
      </c>
      <c r="Y320" s="301">
        <v>-2.374492037283169E-8</v>
      </c>
      <c r="Z320" s="302">
        <v>0.007183532570331274</v>
      </c>
      <c r="AA320">
        <v>0.16382414014791413</v>
      </c>
      <c r="AB320" s="172">
        <v>51.0</v>
      </c>
      <c r="AC320" s="303">
        <v>27326.431297928822</v>
      </c>
      <c r="AD320" s="304"/>
      <c r="AE320" s="304"/>
      <c r="AF320" s="304"/>
    </row>
    <row r="321">
      <c r="A321" s="285">
        <v>0.00507106299326292</v>
      </c>
      <c r="B321" s="286" t="s">
        <v>1014</v>
      </c>
      <c r="C321" s="287">
        <v>7300.0</v>
      </c>
      <c r="D321" s="288">
        <v>0.0</v>
      </c>
      <c r="E321" s="289">
        <v>71001.0</v>
      </c>
      <c r="F321" s="290">
        <v>0.004782049502234779</v>
      </c>
      <c r="G321" s="290">
        <v>2.033192394230842</v>
      </c>
      <c r="H321" s="290">
        <v>0.7</v>
      </c>
      <c r="I321" s="290">
        <v>1.0</v>
      </c>
      <c r="J321" s="291">
        <v>0.058</v>
      </c>
      <c r="K321" s="290">
        <v>0.0031384885765625573</v>
      </c>
      <c r="L321" s="292">
        <v>-0.0025153783934905504</v>
      </c>
      <c r="M321" s="293" t="s">
        <v>670</v>
      </c>
      <c r="N321" s="294">
        <v>2.3635606988022824</v>
      </c>
      <c r="O321" s="295" t="s">
        <v>306</v>
      </c>
      <c r="P321" s="295" t="s">
        <v>650</v>
      </c>
      <c r="Q321" s="296">
        <v>518.3073</v>
      </c>
      <c r="R321" s="297" t="s">
        <v>644</v>
      </c>
      <c r="S321" s="298" t="s">
        <v>664</v>
      </c>
      <c r="T321" s="298"/>
      <c r="U321" s="299">
        <v>1252.33</v>
      </c>
      <c r="V321" s="300">
        <v>5.829134493304481</v>
      </c>
      <c r="W321" s="300">
        <v>1378.3187956356803</v>
      </c>
      <c r="X321" s="300">
        <v>13.028471494035479</v>
      </c>
      <c r="Y321" s="301">
        <v>5.0109623136488824E-5</v>
      </c>
      <c r="Z321" s="302">
        <v>0.011307845701873463</v>
      </c>
      <c r="AA321">
        <v>0.23996022167192832</v>
      </c>
      <c r="AB321" s="172">
        <v>51.0</v>
      </c>
      <c r="AC321" s="303">
        <v>7403.245776299169</v>
      </c>
      <c r="AD321" s="304"/>
      <c r="AE321" s="304"/>
      <c r="AF321" s="304"/>
    </row>
    <row r="322">
      <c r="A322" s="285">
        <v>-2.777248892229631E-4</v>
      </c>
      <c r="B322" s="286" t="s">
        <v>1015</v>
      </c>
      <c r="C322" s="287">
        <v>12900.0</v>
      </c>
      <c r="D322" s="288">
        <v>0.0</v>
      </c>
      <c r="E322" s="289">
        <v>501.0</v>
      </c>
      <c r="F322" s="290">
        <v>2.5382505194577847E-4</v>
      </c>
      <c r="G322" s="290">
        <v>-1.4662161067468573</v>
      </c>
      <c r="H322" s="290">
        <v>-1.0</v>
      </c>
      <c r="I322" s="290">
        <v>0.0</v>
      </c>
      <c r="J322" s="291">
        <v>0.0</v>
      </c>
      <c r="K322" s="290">
        <v>7.928433930452748E-4</v>
      </c>
      <c r="L322" s="292">
        <v>-0.001010398063736186</v>
      </c>
      <c r="M322" s="293" t="s">
        <v>306</v>
      </c>
      <c r="N322" s="294">
        <v>-0.6385373243103808</v>
      </c>
      <c r="O322" s="295" t="s">
        <v>306</v>
      </c>
      <c r="P322" s="295" t="s">
        <v>632</v>
      </c>
      <c r="Q322" s="296">
        <v>6.4629</v>
      </c>
      <c r="R322" s="297" t="s">
        <v>641</v>
      </c>
      <c r="S322" s="298" t="s">
        <v>730</v>
      </c>
      <c r="T322" s="298"/>
      <c r="U322" s="299">
        <v>2033.84</v>
      </c>
      <c r="V322" s="300">
        <v>6.342681823545608</v>
      </c>
      <c r="W322" s="300">
        <v>2549.278182092136</v>
      </c>
      <c r="X322" s="300">
        <v>11.697610179895563</v>
      </c>
      <c r="Y322" s="301">
        <v>-2.661120327121398E-8</v>
      </c>
      <c r="Z322" s="302">
        <v>-1.6859775101990302E-4</v>
      </c>
      <c r="AA322">
        <v>0.06812557308430622</v>
      </c>
      <c r="AB322" s="172">
        <v>51.0</v>
      </c>
      <c r="AC322" s="303">
        <v>13041.526320986974</v>
      </c>
      <c r="AD322" s="304"/>
      <c r="AE322" s="304"/>
      <c r="AF322" s="304"/>
    </row>
    <row r="323">
      <c r="A323" s="285">
        <v>7.421174938366763E-4</v>
      </c>
      <c r="B323" s="286" t="s">
        <v>1016</v>
      </c>
      <c r="C323" s="287">
        <v>70000.0</v>
      </c>
      <c r="D323" s="288">
        <v>0.00430416068866557</v>
      </c>
      <c r="E323" s="289">
        <v>20010.0</v>
      </c>
      <c r="F323" s="290">
        <v>2.0008125914617827E-4</v>
      </c>
      <c r="G323" s="290">
        <v>0.7188949995672667</v>
      </c>
      <c r="H323" s="290">
        <v>0.5999999999999999</v>
      </c>
      <c r="I323" s="290">
        <v>1.0</v>
      </c>
      <c r="J323" s="291">
        <v>0.0043</v>
      </c>
      <c r="K323" s="290">
        <v>6.309128448330013E-5</v>
      </c>
      <c r="L323" s="292">
        <v>-5.637939382666815E-4</v>
      </c>
      <c r="M323" s="293" t="s">
        <v>306</v>
      </c>
      <c r="N323" s="294">
        <v>2.493725314060724</v>
      </c>
      <c r="O323" s="295" t="s">
        <v>306</v>
      </c>
      <c r="P323" s="295" t="s">
        <v>640</v>
      </c>
      <c r="Q323" s="296">
        <v>1400.7</v>
      </c>
      <c r="R323" s="297" t="s">
        <v>633</v>
      </c>
      <c r="S323" s="298" t="s">
        <v>666</v>
      </c>
      <c r="T323" s="298"/>
      <c r="U323" s="299">
        <v>7901.56</v>
      </c>
      <c r="V323" s="300">
        <v>8.859010119520702</v>
      </c>
      <c r="W323" s="300">
        <v>1979.6298556175075</v>
      </c>
      <c r="X323" s="300">
        <v>16.817246068236063</v>
      </c>
      <c r="Y323" s="301">
        <v>1.9140431292109434E-5</v>
      </c>
      <c r="Z323" s="302">
        <v>5.251988795973815E-4</v>
      </c>
      <c r="AA323">
        <v>0.2169686428345836</v>
      </c>
      <c r="AB323" s="172">
        <v>51.0</v>
      </c>
      <c r="AC323" s="303">
        <v>70994.70555637093</v>
      </c>
      <c r="AD323" s="304"/>
      <c r="AE323" s="304"/>
      <c r="AF323" s="304"/>
    </row>
    <row r="324">
      <c r="A324" s="285">
        <v>0.007708809979691777</v>
      </c>
      <c r="B324" s="286" t="s">
        <v>1017</v>
      </c>
      <c r="C324" s="287">
        <v>25700.0</v>
      </c>
      <c r="D324" s="288">
        <v>0.0</v>
      </c>
      <c r="E324" s="289">
        <v>536201.0</v>
      </c>
      <c r="F324" s="290">
        <v>0.008651155888095018</v>
      </c>
      <c r="G324" s="290">
        <v>2.4335036362344233</v>
      </c>
      <c r="H324" s="290">
        <v>-0.3</v>
      </c>
      <c r="I324" s="290">
        <v>1.0</v>
      </c>
      <c r="J324" s="291">
        <v>0.0773</v>
      </c>
      <c r="K324" s="290">
        <v>0.004520807440532293</v>
      </c>
      <c r="L324" s="292">
        <v>-1.9716059747232687E-4</v>
      </c>
      <c r="M324" s="293" t="s">
        <v>306</v>
      </c>
      <c r="N324" s="294">
        <v>3.3525371500938848</v>
      </c>
      <c r="O324" s="295" t="s">
        <v>306</v>
      </c>
      <c r="P324" s="295" t="s">
        <v>640</v>
      </c>
      <c r="Q324" s="296">
        <v>13780.3657</v>
      </c>
      <c r="R324" s="297" t="s">
        <v>644</v>
      </c>
      <c r="S324" s="298" t="s">
        <v>675</v>
      </c>
      <c r="T324" s="298"/>
      <c r="U324" s="299">
        <v>5225.19</v>
      </c>
      <c r="V324" s="300">
        <v>4.918481433211041</v>
      </c>
      <c r="W324" s="300">
        <v>2535.477406310261</v>
      </c>
      <c r="X324" s="300">
        <v>20.629181401078693</v>
      </c>
      <c r="Y324" s="301">
        <v>0.0020210627040853943</v>
      </c>
      <c r="Z324" s="302">
        <v>0.029147283191854136</v>
      </c>
      <c r="AA324">
        <v>0.373075562915816</v>
      </c>
      <c r="AB324" s="172">
        <v>51.0</v>
      </c>
      <c r="AC324" s="303">
        <v>26425.335893025545</v>
      </c>
      <c r="AD324" s="304"/>
      <c r="AE324" s="304"/>
      <c r="AF324" s="304"/>
    </row>
    <row r="325">
      <c r="A325" s="285">
        <v>-0.0051049232519663115</v>
      </c>
      <c r="B325" s="286" t="s">
        <v>1018</v>
      </c>
      <c r="C325" s="287">
        <v>9000.0</v>
      </c>
      <c r="D325" s="288">
        <v>-0.01098901098901095</v>
      </c>
      <c r="E325" s="289">
        <v>3700.9999999999995</v>
      </c>
      <c r="F325" s="290">
        <v>-0.0020059840303061163</v>
      </c>
      <c r="G325" s="290">
        <v>-6.774813277432778</v>
      </c>
      <c r="H325" s="290">
        <v>-2.2</v>
      </c>
      <c r="I325" s="290">
        <v>-1.0</v>
      </c>
      <c r="J325" s="291">
        <v>0.0</v>
      </c>
      <c r="K325" s="290">
        <v>-4.7809968896539044E-4</v>
      </c>
      <c r="L325" s="292">
        <v>-0.00200210415274042</v>
      </c>
      <c r="M325" s="293" t="s">
        <v>654</v>
      </c>
      <c r="N325" s="294">
        <v>-4.236425935609528</v>
      </c>
      <c r="O325" s="295" t="s">
        <v>306</v>
      </c>
      <c r="P325" s="295" t="s">
        <v>637</v>
      </c>
      <c r="Q325" s="296">
        <v>33.309</v>
      </c>
      <c r="R325" s="297" t="s">
        <v>644</v>
      </c>
      <c r="S325" s="298" t="s">
        <v>708</v>
      </c>
      <c r="T325" s="298"/>
      <c r="U325" s="299">
        <v>501.17</v>
      </c>
      <c r="V325" s="300">
        <v>17.957978330706148</v>
      </c>
      <c r="W325" s="300">
        <v>2337.9027911782223</v>
      </c>
      <c r="X325" s="300">
        <v>38.81810010297964</v>
      </c>
      <c r="Y325" s="301">
        <v>-3.132805561586336E-6</v>
      </c>
      <c r="Z325" s="302">
        <v>0.00847694461386784</v>
      </c>
      <c r="AA325">
        <v>0.09772534356869689</v>
      </c>
      <c r="AB325" s="172">
        <v>51.0</v>
      </c>
      <c r="AC325" s="303">
        <v>9194.840730656735</v>
      </c>
      <c r="AD325" s="304"/>
      <c r="AE325" s="304"/>
      <c r="AF325" s="304"/>
    </row>
    <row r="326">
      <c r="A326" s="285">
        <v>-0.001955765305318681</v>
      </c>
      <c r="B326" s="286" t="s">
        <v>1019</v>
      </c>
      <c r="C326" s="287">
        <v>66000.0</v>
      </c>
      <c r="D326" s="288">
        <v>0.0</v>
      </c>
      <c r="E326" s="289">
        <v>1.0</v>
      </c>
      <c r="F326" s="290">
        <v>-5.748703738448144E-4</v>
      </c>
      <c r="G326" s="290">
        <v>-3.624549539040722</v>
      </c>
      <c r="H326" s="290">
        <v>-1.52</v>
      </c>
      <c r="I326" s="290">
        <v>-0.1</v>
      </c>
      <c r="J326" s="291">
        <v>0.0</v>
      </c>
      <c r="K326" s="290">
        <v>-1.5927726731996663E-4</v>
      </c>
      <c r="L326" s="292">
        <v>-5.709741140357073E-4</v>
      </c>
      <c r="M326" s="293" t="s">
        <v>631</v>
      </c>
      <c r="N326" s="294">
        <v>-0.41114118078958756</v>
      </c>
      <c r="O326" s="295" t="s">
        <v>306</v>
      </c>
      <c r="P326" s="295" t="s">
        <v>632</v>
      </c>
      <c r="Q326" s="296">
        <v>0.066</v>
      </c>
      <c r="R326" s="297" t="s">
        <v>644</v>
      </c>
      <c r="S326" s="298" t="s">
        <v>706</v>
      </c>
      <c r="T326" s="298"/>
      <c r="U326" s="299">
        <v>5956.28</v>
      </c>
      <c r="V326" s="300">
        <v>11.080741670975845</v>
      </c>
      <c r="W326" s="300">
        <v>2535.1042564979725</v>
      </c>
      <c r="X326" s="300">
        <v>12.313243421813059</v>
      </c>
      <c r="Y326" s="301">
        <v>-2.376265176218249E-9</v>
      </c>
      <c r="Z326" s="302">
        <v>3.982305568118463E-4</v>
      </c>
      <c r="AA326">
        <v>-0.08706995381814964</v>
      </c>
      <c r="AB326" s="172">
        <v>51.0</v>
      </c>
      <c r="AC326" s="303">
        <v>66192.43404658293</v>
      </c>
      <c r="AD326" s="304"/>
      <c r="AE326" s="304"/>
      <c r="AF326" s="304"/>
    </row>
    <row r="327">
      <c r="A327" s="285">
        <v>0.0013896144153714178</v>
      </c>
      <c r="B327" s="286" t="s">
        <v>1020</v>
      </c>
      <c r="C327" s="287">
        <v>27350.0</v>
      </c>
      <c r="D327" s="288">
        <v>0.0</v>
      </c>
      <c r="E327" s="289">
        <v>72610.0</v>
      </c>
      <c r="F327" s="290">
        <v>0.002170238940286675</v>
      </c>
      <c r="G327" s="290">
        <v>0.19926651694589276</v>
      </c>
      <c r="H327" s="290">
        <v>-0.7333333334000001</v>
      </c>
      <c r="I327" s="290">
        <v>1.333333333</v>
      </c>
      <c r="J327" s="291">
        <v>-0.0554</v>
      </c>
      <c r="K327" s="290">
        <v>6.239981544691635E-4</v>
      </c>
      <c r="L327" s="292">
        <v>0.0021740788919007983</v>
      </c>
      <c r="M327" s="293" t="s">
        <v>306</v>
      </c>
      <c r="N327" s="294">
        <v>3.3824315731487826</v>
      </c>
      <c r="O327" s="295" t="s">
        <v>306</v>
      </c>
      <c r="P327" s="295" t="s">
        <v>640</v>
      </c>
      <c r="Q327" s="296">
        <v>1985.8835</v>
      </c>
      <c r="R327" s="297" t="s">
        <v>644</v>
      </c>
      <c r="S327" s="298" t="s">
        <v>675</v>
      </c>
      <c r="T327" s="298"/>
      <c r="U327" s="299">
        <v>1491.86</v>
      </c>
      <c r="V327" s="300">
        <v>18.332819433458905</v>
      </c>
      <c r="W327" s="300">
        <v>2535.477406310261</v>
      </c>
      <c r="X327" s="300">
        <v>20.629181401078693</v>
      </c>
      <c r="Y327" s="301">
        <v>5.2039744110710834E-5</v>
      </c>
      <c r="Z327" s="302">
        <v>0.007140900146821548</v>
      </c>
      <c r="AA327">
        <v>-0.13223898734668982</v>
      </c>
      <c r="AB327" s="172">
        <v>51.0</v>
      </c>
      <c r="AC327" s="303">
        <v>26775.38004081231</v>
      </c>
      <c r="AD327" s="304"/>
      <c r="AE327" s="304"/>
      <c r="AF327" s="304"/>
    </row>
    <row r="328">
      <c r="A328" s="285">
        <v>1.9301577728990235E-5</v>
      </c>
      <c r="B328" s="286" t="s">
        <v>1021</v>
      </c>
      <c r="C328" s="287">
        <v>58600.0</v>
      </c>
      <c r="D328" s="288">
        <v>0.0</v>
      </c>
      <c r="E328" s="289">
        <v>82310.0</v>
      </c>
      <c r="F328" s="290">
        <v>5.618853003050955E-4</v>
      </c>
      <c r="G328" s="290">
        <v>-0.2686518104669861</v>
      </c>
      <c r="H328" s="290">
        <v>-0.8</v>
      </c>
      <c r="I328" s="290">
        <v>1.0</v>
      </c>
      <c r="J328" s="291">
        <v>0.0069</v>
      </c>
      <c r="K328" s="290">
        <v>1.1080707912481775E-4</v>
      </c>
      <c r="L328" s="292">
        <v>5.657718666366771E-4</v>
      </c>
      <c r="M328" s="293" t="s">
        <v>306</v>
      </c>
      <c r="N328" s="294">
        <v>1.4447948465624307</v>
      </c>
      <c r="O328" s="295" t="s">
        <v>306</v>
      </c>
      <c r="P328" s="295" t="s">
        <v>650</v>
      </c>
      <c r="Q328" s="296">
        <v>4823.366</v>
      </c>
      <c r="R328" s="297" t="s">
        <v>633</v>
      </c>
      <c r="S328" s="298" t="s">
        <v>634</v>
      </c>
      <c r="T328" s="298"/>
      <c r="U328" s="299">
        <v>3168.33</v>
      </c>
      <c r="V328" s="300">
        <v>18.495548127878095</v>
      </c>
      <c r="W328" s="300">
        <v>4139.374661005126</v>
      </c>
      <c r="X328" s="300">
        <v>14.081652432730401</v>
      </c>
      <c r="Y328" s="301">
        <v>2.3567960658058994E-6</v>
      </c>
      <c r="Z328" s="302">
        <v>0.001395373182378696</v>
      </c>
      <c r="AA328">
        <v>-0.04399568633906714</v>
      </c>
      <c r="AB328" s="172">
        <v>51.0</v>
      </c>
      <c r="AC328" s="303">
        <v>59106.30153063502</v>
      </c>
      <c r="AD328" s="304"/>
      <c r="AE328" s="304"/>
      <c r="AF328" s="304"/>
    </row>
    <row r="329">
      <c r="A329" s="285">
        <v>-0.0024673700650516346</v>
      </c>
      <c r="B329" s="286" t="s">
        <v>1022</v>
      </c>
      <c r="C329" s="287">
        <v>20000.0</v>
      </c>
      <c r="D329" s="288">
        <v>0.0</v>
      </c>
      <c r="E329" s="289">
        <v>1.0</v>
      </c>
      <c r="F329" s="290">
        <v>-7.829970389967787E-4</v>
      </c>
      <c r="G329" s="290">
        <v>-3.671510220184318</v>
      </c>
      <c r="H329" s="290">
        <v>-2.06</v>
      </c>
      <c r="I329" s="290">
        <v>-0.1</v>
      </c>
      <c r="J329" s="291">
        <v>0.0</v>
      </c>
      <c r="K329" s="290">
        <v>-1.365547701525144E-4</v>
      </c>
      <c r="L329" s="292">
        <v>-0.0011904389177734376</v>
      </c>
      <c r="M329" s="293" t="s">
        <v>631</v>
      </c>
      <c r="N329" s="294">
        <v>-1.36547922505601</v>
      </c>
      <c r="O329" s="295" t="s">
        <v>306</v>
      </c>
      <c r="P329" s="295" t="s">
        <v>658</v>
      </c>
      <c r="Q329" s="296">
        <v>0.02</v>
      </c>
      <c r="R329" s="297" t="s">
        <v>641</v>
      </c>
      <c r="S329" s="298" t="s">
        <v>645</v>
      </c>
      <c r="T329" s="298"/>
      <c r="U329" s="299">
        <v>1806.68</v>
      </c>
      <c r="V329" s="300">
        <v>11.07002900347599</v>
      </c>
      <c r="W329" s="300">
        <v>3169.964778636018</v>
      </c>
      <c r="X329" s="300">
        <v>17.35913669889833</v>
      </c>
      <c r="Y329" s="301">
        <v>-9.068926372829913E-10</v>
      </c>
      <c r="Z329" s="302">
        <v>0.0011131058445646128</v>
      </c>
      <c r="AA329">
        <v>-0.24552018732691694</v>
      </c>
      <c r="AB329" s="172">
        <v>51.0</v>
      </c>
      <c r="AC329" s="303">
        <v>20001.695544705053</v>
      </c>
      <c r="AD329" s="304"/>
      <c r="AE329" s="304"/>
      <c r="AF329" s="304"/>
    </row>
    <row r="330">
      <c r="A330" s="285">
        <v>0.006533734975468926</v>
      </c>
      <c r="B330" s="286" t="s">
        <v>1023</v>
      </c>
      <c r="C330" s="287">
        <v>33950.0</v>
      </c>
      <c r="D330" s="288">
        <v>0.01192250372578263</v>
      </c>
      <c r="E330" s="289">
        <v>2428910.0</v>
      </c>
      <c r="F330" s="290">
        <v>0.00740385213603251</v>
      </c>
      <c r="G330" s="290">
        <v>2.4181165258863677</v>
      </c>
      <c r="H330" s="290">
        <v>-0.3</v>
      </c>
      <c r="I330" s="290">
        <v>1.0</v>
      </c>
      <c r="J330" s="291">
        <v>0.0847</v>
      </c>
      <c r="K330" s="290">
        <v>0.0035924717737459613</v>
      </c>
      <c r="L330" s="292">
        <v>-0.0015843270183579046</v>
      </c>
      <c r="M330" s="293" t="s">
        <v>306</v>
      </c>
      <c r="N330" s="294">
        <v>3.8250327537706887</v>
      </c>
      <c r="O330" s="295" t="s">
        <v>306</v>
      </c>
      <c r="P330" s="295" t="s">
        <v>640</v>
      </c>
      <c r="Q330" s="296">
        <v>82461.4945</v>
      </c>
      <c r="R330" s="297" t="s">
        <v>633</v>
      </c>
      <c r="S330" s="298" t="s">
        <v>908</v>
      </c>
      <c r="T330" s="298" t="s">
        <v>908</v>
      </c>
      <c r="U330" s="299">
        <v>1717.44</v>
      </c>
      <c r="V330" s="300">
        <v>19.767793925843115</v>
      </c>
      <c r="W330" s="300">
        <v>3588.979066283138</v>
      </c>
      <c r="X330" s="300">
        <v>14.220004437338755</v>
      </c>
      <c r="Y330" s="301">
        <v>0.010226412678961655</v>
      </c>
      <c r="Z330" s="302">
        <v>0.029866685511370186</v>
      </c>
      <c r="AA330">
        <v>-0.13613406599060285</v>
      </c>
      <c r="AB330" s="172">
        <v>51.0</v>
      </c>
      <c r="AC330" s="303">
        <v>33668.94244260148</v>
      </c>
      <c r="AD330" s="304"/>
      <c r="AE330" s="304"/>
      <c r="AF330" s="304"/>
    </row>
    <row r="331">
      <c r="A331" s="285">
        <v>0.007581755175392317</v>
      </c>
      <c r="B331" s="286" t="s">
        <v>1024</v>
      </c>
      <c r="C331" s="287">
        <v>41300.0</v>
      </c>
      <c r="D331" s="288">
        <v>0.008547008547008517</v>
      </c>
      <c r="E331" s="289">
        <v>1849410.0</v>
      </c>
      <c r="F331" s="290">
        <v>0.006552178408304448</v>
      </c>
      <c r="G331" s="290">
        <v>2.3687807426638186</v>
      </c>
      <c r="H331" s="290">
        <v>-0.3</v>
      </c>
      <c r="I331" s="290">
        <v>1.0</v>
      </c>
      <c r="J331" s="291">
        <v>0.084</v>
      </c>
      <c r="K331" s="290">
        <v>0.00249360725286754</v>
      </c>
      <c r="L331" s="292">
        <v>0.0032592850511799095</v>
      </c>
      <c r="M331" s="293" t="s">
        <v>306</v>
      </c>
      <c r="N331" s="294">
        <v>4.785344348916257</v>
      </c>
      <c r="O331" s="295" t="s">
        <v>306</v>
      </c>
      <c r="P331" s="295" t="s">
        <v>640</v>
      </c>
      <c r="Q331" s="296">
        <v>76380.633</v>
      </c>
      <c r="R331" s="297" t="s">
        <v>633</v>
      </c>
      <c r="S331" s="298" t="s">
        <v>675</v>
      </c>
      <c r="T331" s="298"/>
      <c r="U331" s="299">
        <v>3032.65</v>
      </c>
      <c r="V331" s="300">
        <v>13.618452508532142</v>
      </c>
      <c r="W331" s="300">
        <v>2535.477406310261</v>
      </c>
      <c r="X331" s="300">
        <v>20.629181401078693</v>
      </c>
      <c r="Y331" s="301">
        <v>0.01083553381391777</v>
      </c>
      <c r="Z331" s="302">
        <v>0.03256817691914565</v>
      </c>
      <c r="AA331">
        <v>-0.019145006038939538</v>
      </c>
      <c r="AB331" s="172">
        <v>51.0</v>
      </c>
      <c r="AC331" s="303">
        <v>41785.00743564914</v>
      </c>
      <c r="AD331" s="304"/>
      <c r="AE331" s="304"/>
      <c r="AF331" s="304"/>
    </row>
    <row r="332">
      <c r="A332" s="285">
        <v>-0.004867227819668799</v>
      </c>
      <c r="B332" s="286" t="s">
        <v>1025</v>
      </c>
      <c r="C332" s="287">
        <v>24000.0</v>
      </c>
      <c r="D332" s="288">
        <v>0.0</v>
      </c>
      <c r="E332" s="289">
        <v>9910.0</v>
      </c>
      <c r="F332" s="290">
        <v>-0.002006572071130761</v>
      </c>
      <c r="G332" s="290">
        <v>-6.797066748191267</v>
      </c>
      <c r="H332" s="290">
        <v>-2.2</v>
      </c>
      <c r="I332" s="290">
        <v>-1.0</v>
      </c>
      <c r="J332" s="291">
        <v>-0.0041</v>
      </c>
      <c r="K332" s="290">
        <v>1.055176144144584E-5</v>
      </c>
      <c r="L332" s="292">
        <v>-0.0020026831583762022</v>
      </c>
      <c r="M332" s="293" t="s">
        <v>636</v>
      </c>
      <c r="N332" s="294">
        <v>-4.662954093816812</v>
      </c>
      <c r="O332" s="295" t="s">
        <v>306</v>
      </c>
      <c r="P332" s="295" t="s">
        <v>637</v>
      </c>
      <c r="Q332" s="296">
        <v>237.84</v>
      </c>
      <c r="R332" s="297" t="s">
        <v>633</v>
      </c>
      <c r="S332" s="298" t="s">
        <v>664</v>
      </c>
      <c r="T332" s="298"/>
      <c r="U332" s="299">
        <v>5657.57</v>
      </c>
      <c r="V332" s="300">
        <v>4.242103942151843</v>
      </c>
      <c r="W332" s="300">
        <v>1378.3187956356803</v>
      </c>
      <c r="X332" s="300">
        <v>13.028471494035479</v>
      </c>
      <c r="Y332" s="301">
        <v>-2.1192588309286588E-5</v>
      </c>
      <c r="Z332" s="302">
        <v>0.009767694642701231</v>
      </c>
      <c r="AA332">
        <v>0.860306589513242</v>
      </c>
      <c r="AB332" s="172">
        <v>51.0</v>
      </c>
      <c r="AC332" s="303">
        <v>25554.84998128021</v>
      </c>
      <c r="AD332" s="304"/>
      <c r="AE332" s="304"/>
      <c r="AF332" s="304"/>
    </row>
    <row r="333">
      <c r="A333" s="285">
        <v>-4.7834170473922934E-4</v>
      </c>
      <c r="B333" s="286" t="s">
        <v>1026</v>
      </c>
      <c r="C333" s="287">
        <v>11600.0</v>
      </c>
      <c r="D333" s="288">
        <v>0.0</v>
      </c>
      <c r="E333" s="289">
        <v>1.0</v>
      </c>
      <c r="F333" s="290">
        <v>7.363226695694185E-4</v>
      </c>
      <c r="G333" s="290">
        <v>-0.25905346752534014</v>
      </c>
      <c r="H333" s="290">
        <v>-0.8</v>
      </c>
      <c r="I333" s="290">
        <v>1.0</v>
      </c>
      <c r="J333" s="291">
        <v>0.0087</v>
      </c>
      <c r="K333" s="290">
        <v>-0.0010873133640422865</v>
      </c>
      <c r="L333" s="292">
        <v>4.1100131977082926E-4</v>
      </c>
      <c r="M333" s="293" t="s">
        <v>631</v>
      </c>
      <c r="N333" s="294">
        <v>2.18638926244189</v>
      </c>
      <c r="O333" s="295" t="s">
        <v>306</v>
      </c>
      <c r="P333" s="295" t="s">
        <v>632</v>
      </c>
      <c r="Q333" s="296">
        <v>0.0116</v>
      </c>
      <c r="R333" s="297" t="s">
        <v>641</v>
      </c>
      <c r="S333" s="298" t="s">
        <v>634</v>
      </c>
      <c r="T333" s="298" t="s">
        <v>718</v>
      </c>
      <c r="U333" s="299">
        <v>1140.07</v>
      </c>
      <c r="V333" s="300">
        <v>10.174813827221136</v>
      </c>
      <c r="W333" s="300">
        <v>4139.374661005126</v>
      </c>
      <c r="X333" s="300">
        <v>14.081652432730401</v>
      </c>
      <c r="Y333" s="301">
        <v>-1.169886808645089E-10</v>
      </c>
      <c r="Z333" s="302">
        <v>0.0018990380946111703</v>
      </c>
      <c r="AA333">
        <v>-0.4246485835343453</v>
      </c>
      <c r="AB333" s="172">
        <v>51.0</v>
      </c>
      <c r="AC333" s="303">
        <v>11665.30463823063</v>
      </c>
      <c r="AD333" s="304"/>
      <c r="AE333" s="304"/>
      <c r="AF333" s="304"/>
    </row>
    <row r="334">
      <c r="A334" s="285">
        <v>-0.003432087904988752</v>
      </c>
      <c r="B334" s="286" t="s">
        <v>1027</v>
      </c>
      <c r="C334" s="287">
        <v>17900.0</v>
      </c>
      <c r="D334" s="288">
        <v>0.0</v>
      </c>
      <c r="E334" s="289">
        <v>1.0</v>
      </c>
      <c r="F334" s="290">
        <v>-0.001752639214723372</v>
      </c>
      <c r="G334" s="290">
        <v>-3.698384334241627</v>
      </c>
      <c r="H334" s="290">
        <v>-2.06</v>
      </c>
      <c r="I334" s="290">
        <v>-0.1</v>
      </c>
      <c r="J334" s="291">
        <v>0.0</v>
      </c>
      <c r="K334" s="290">
        <v>-3.483007168709098E-4</v>
      </c>
      <c r="L334" s="292">
        <v>-0.001748724284866772</v>
      </c>
      <c r="M334" s="293" t="s">
        <v>631</v>
      </c>
      <c r="N334" s="294">
        <v>-1.8658976451949774</v>
      </c>
      <c r="O334" s="295" t="s">
        <v>306</v>
      </c>
      <c r="P334" s="295" t="s">
        <v>658</v>
      </c>
      <c r="Q334" s="296">
        <v>0.0179</v>
      </c>
      <c r="R334" s="297" t="s">
        <v>641</v>
      </c>
      <c r="S334" s="298" t="s">
        <v>730</v>
      </c>
      <c r="T334" s="298"/>
      <c r="U334" s="299">
        <v>798.97</v>
      </c>
      <c r="V334" s="300">
        <v>22.403844950373607</v>
      </c>
      <c r="W334" s="300">
        <v>2549.278182092136</v>
      </c>
      <c r="X334" s="300">
        <v>11.697610179895563</v>
      </c>
      <c r="Y334" s="301">
        <v>-1.132486525220349E-9</v>
      </c>
      <c r="Z334" s="302">
        <v>0.0033582689163061336</v>
      </c>
      <c r="AA334">
        <v>-0.3064821139395927</v>
      </c>
      <c r="AB334" s="172">
        <v>51.0</v>
      </c>
      <c r="AC334" s="303">
        <v>17944.139853951157</v>
      </c>
      <c r="AD334" s="304"/>
      <c r="AE334" s="304"/>
      <c r="AF334" s="304"/>
    </row>
    <row r="335">
      <c r="A335" s="285">
        <v>0.0010085495205466434</v>
      </c>
      <c r="B335" s="286" t="s">
        <v>1028</v>
      </c>
      <c r="C335" s="287">
        <v>19000.0</v>
      </c>
      <c r="D335" s="288">
        <v>0.0</v>
      </c>
      <c r="E335" s="289">
        <v>224001.00000000003</v>
      </c>
      <c r="F335" s="290">
        <v>0.0017140531243678772</v>
      </c>
      <c r="G335" s="290">
        <v>-0.22113177211292195</v>
      </c>
      <c r="H335" s="290">
        <v>-0.8</v>
      </c>
      <c r="I335" s="290">
        <v>1.0</v>
      </c>
      <c r="J335" s="291">
        <v>-0.0053</v>
      </c>
      <c r="K335" s="290">
        <v>7.580825760519188E-4</v>
      </c>
      <c r="L335" s="292">
        <v>0.0017179073694860894</v>
      </c>
      <c r="M335" s="293" t="s">
        <v>306</v>
      </c>
      <c r="N335" s="294">
        <v>2.2823302496468596</v>
      </c>
      <c r="O335" s="295" t="s">
        <v>306</v>
      </c>
      <c r="P335" s="295" t="s">
        <v>650</v>
      </c>
      <c r="Q335" s="296">
        <v>4256.019</v>
      </c>
      <c r="R335" s="297" t="s">
        <v>644</v>
      </c>
      <c r="S335" s="298" t="s">
        <v>675</v>
      </c>
      <c r="T335" s="298"/>
      <c r="U335" s="299">
        <v>775.77</v>
      </c>
      <c r="V335" s="300">
        <v>24.49179524859172</v>
      </c>
      <c r="W335" s="300">
        <v>2535.477406310261</v>
      </c>
      <c r="X335" s="300">
        <v>20.629181401078693</v>
      </c>
      <c r="Y335" s="301">
        <v>8.252970733815743E-5</v>
      </c>
      <c r="Z335" s="302">
        <v>0.00369361753696869</v>
      </c>
      <c r="AA335">
        <v>-0.009514550737722005</v>
      </c>
      <c r="AB335" s="172">
        <v>51.0</v>
      </c>
      <c r="AC335" s="303">
        <v>19175.015812424026</v>
      </c>
      <c r="AD335" s="304"/>
      <c r="AE335" s="304"/>
      <c r="AF335" s="304"/>
    </row>
    <row r="336">
      <c r="A336" s="285">
        <v>0.0022122512340142305</v>
      </c>
      <c r="B336" s="286" t="s">
        <v>1029</v>
      </c>
      <c r="C336" s="287">
        <v>78000.0</v>
      </c>
      <c r="D336" s="288">
        <v>0.0</v>
      </c>
      <c r="E336" s="289">
        <v>3501.0</v>
      </c>
      <c r="F336" s="290">
        <v>0.0017148509907390084</v>
      </c>
      <c r="G336" s="290">
        <v>0.8286367564742065</v>
      </c>
      <c r="H336" s="290">
        <v>-0.45094339622</v>
      </c>
      <c r="I336" s="290">
        <v>0.2452830189</v>
      </c>
      <c r="J336" s="291">
        <v>0.0576</v>
      </c>
      <c r="K336" s="290">
        <v>0.0026738680429253146</v>
      </c>
      <c r="L336" s="292">
        <v>-0.011386799059325754</v>
      </c>
      <c r="M336" s="293" t="s">
        <v>306</v>
      </c>
      <c r="N336" s="294">
        <v>0.35396307363842733</v>
      </c>
      <c r="O336" s="295" t="s">
        <v>306</v>
      </c>
      <c r="P336" s="295" t="s">
        <v>650</v>
      </c>
      <c r="Q336" s="296">
        <v>273.078</v>
      </c>
      <c r="R336" s="297" t="s">
        <v>633</v>
      </c>
      <c r="S336" s="298" t="s">
        <v>686</v>
      </c>
      <c r="T336" s="298"/>
      <c r="U336" s="299">
        <v>11066.65</v>
      </c>
      <c r="V336" s="300">
        <v>7.048203385848473</v>
      </c>
      <c r="W336" s="300">
        <v>83.95690906519442</v>
      </c>
      <c r="X336" s="300">
        <v>154.11208874580504</v>
      </c>
      <c r="Y336" s="301">
        <v>1.1952222445325238E-5</v>
      </c>
      <c r="Z336" s="302">
        <v>6.391226706812363E-4</v>
      </c>
      <c r="AA336">
        <v>0.9506001968121538</v>
      </c>
      <c r="AB336" s="172">
        <v>51.0</v>
      </c>
      <c r="AC336" s="303">
        <v>84478.76177614664</v>
      </c>
      <c r="AD336" s="304"/>
      <c r="AE336" s="304"/>
      <c r="AF336" s="304"/>
    </row>
    <row r="337">
      <c r="A337" s="285">
        <v>0.004990084964551938</v>
      </c>
      <c r="B337" s="286" t="s">
        <v>1030</v>
      </c>
      <c r="C337" s="287">
        <v>8900.0</v>
      </c>
      <c r="D337" s="288">
        <v>0.0</v>
      </c>
      <c r="E337" s="289">
        <v>32400.999999999996</v>
      </c>
      <c r="F337" s="290">
        <v>0.004671217665046966</v>
      </c>
      <c r="G337" s="290">
        <v>1.2590258197142168</v>
      </c>
      <c r="H337" s="290">
        <v>-0.4</v>
      </c>
      <c r="I337" s="290">
        <v>0.5</v>
      </c>
      <c r="J337" s="291">
        <v>0.0833</v>
      </c>
      <c r="K337" s="290">
        <v>0.0045764479548504634</v>
      </c>
      <c r="L337" s="292">
        <v>-0.006989828636409962</v>
      </c>
      <c r="M337" s="293" t="s">
        <v>306</v>
      </c>
      <c r="N337" s="294">
        <v>0.4185676690164424</v>
      </c>
      <c r="O337" s="295" t="s">
        <v>306</v>
      </c>
      <c r="P337" s="295" t="s">
        <v>650</v>
      </c>
      <c r="Q337" s="296">
        <v>288.36889999999994</v>
      </c>
      <c r="R337" s="297" t="s">
        <v>644</v>
      </c>
      <c r="S337" s="298" t="s">
        <v>634</v>
      </c>
      <c r="T337" s="298" t="s">
        <v>1031</v>
      </c>
      <c r="U337" s="299">
        <v>194.51</v>
      </c>
      <c r="V337" s="300">
        <v>45.7560022620945</v>
      </c>
      <c r="W337" s="300">
        <v>4139.374661005126</v>
      </c>
      <c r="X337" s="300">
        <v>14.081652432730401</v>
      </c>
      <c r="Y337" s="301">
        <v>2.7957788397759946E-5</v>
      </c>
      <c r="Z337" s="302">
        <v>0.002076362222708957</v>
      </c>
      <c r="AA337">
        <v>-0.5974023617215207</v>
      </c>
      <c r="AB337" s="172">
        <v>51.0</v>
      </c>
      <c r="AC337" s="303">
        <v>9026.82165122054</v>
      </c>
      <c r="AD337" s="304"/>
      <c r="AE337" s="304"/>
      <c r="AF337" s="304"/>
    </row>
    <row r="338">
      <c r="A338" s="285">
        <v>-0.0015739662654464597</v>
      </c>
      <c r="B338" s="286" t="s">
        <v>1032</v>
      </c>
      <c r="C338" s="287">
        <v>11100.0</v>
      </c>
      <c r="D338" s="288">
        <v>0.0</v>
      </c>
      <c r="E338" s="289">
        <v>1.0</v>
      </c>
      <c r="F338" s="290">
        <v>2.732473537348359E-4</v>
      </c>
      <c r="G338" s="290">
        <v>-3.6300304905546743</v>
      </c>
      <c r="H338" s="290">
        <v>-2.06</v>
      </c>
      <c r="I338" s="290">
        <v>-0.1</v>
      </c>
      <c r="J338" s="291">
        <v>0.0</v>
      </c>
      <c r="K338" s="290">
        <v>1.1324586359610683E-4</v>
      </c>
      <c r="L338" s="292">
        <v>-0.0012109671262049621</v>
      </c>
      <c r="M338" s="293" t="s">
        <v>306</v>
      </c>
      <c r="N338" s="294">
        <v>-1.6166421425661355</v>
      </c>
      <c r="O338" s="295" t="s">
        <v>306</v>
      </c>
      <c r="P338" s="295" t="s">
        <v>658</v>
      </c>
      <c r="Q338" s="296">
        <v>0.0111</v>
      </c>
      <c r="R338" s="297" t="s">
        <v>641</v>
      </c>
      <c r="S338" s="298" t="s">
        <v>730</v>
      </c>
      <c r="T338" s="298"/>
      <c r="U338" s="299">
        <v>1805.43</v>
      </c>
      <c r="V338" s="300">
        <v>6.14811983848723</v>
      </c>
      <c r="W338" s="300">
        <v>2549.278182092136</v>
      </c>
      <c r="X338" s="300">
        <v>11.697610179895563</v>
      </c>
      <c r="Y338" s="301">
        <v>-3.183709206424893E-10</v>
      </c>
      <c r="Z338" s="302">
        <v>-4.488382422914193E-4</v>
      </c>
      <c r="AA338">
        <v>0.2461056715712151</v>
      </c>
      <c r="AB338" s="172">
        <v>51.0</v>
      </c>
      <c r="AC338" s="303">
        <v>11221.42499089918</v>
      </c>
      <c r="AD338" s="304"/>
      <c r="AE338" s="304"/>
      <c r="AF338" s="304"/>
    </row>
    <row r="339">
      <c r="A339" s="285">
        <v>-0.003463876939028886</v>
      </c>
      <c r="B339" s="286" t="s">
        <v>1033</v>
      </c>
      <c r="C339" s="287">
        <v>19050.0</v>
      </c>
      <c r="D339" s="288">
        <v>0.005277044854881341</v>
      </c>
      <c r="E339" s="289">
        <v>167310.0</v>
      </c>
      <c r="F339" s="290">
        <v>-0.0020099094244567257</v>
      </c>
      <c r="G339" s="290">
        <v>-2.946320474377641</v>
      </c>
      <c r="H339" s="290">
        <v>-1.56666666666</v>
      </c>
      <c r="I339" s="290">
        <v>-0.3333333333</v>
      </c>
      <c r="J339" s="291">
        <v>-0.0052</v>
      </c>
      <c r="K339" s="290">
        <v>-4.4572138752317506E-4</v>
      </c>
      <c r="L339" s="292">
        <v>-0.0020060049169742353</v>
      </c>
      <c r="M339" s="293" t="s">
        <v>631</v>
      </c>
      <c r="N339" s="294">
        <v>-4.2108462434542915</v>
      </c>
      <c r="O339" s="295" t="s">
        <v>306</v>
      </c>
      <c r="P339" s="295" t="s">
        <v>632</v>
      </c>
      <c r="Q339" s="296">
        <v>3187.2555</v>
      </c>
      <c r="R339" s="297" t="s">
        <v>633</v>
      </c>
      <c r="S339" s="298" t="s">
        <v>724</v>
      </c>
      <c r="T339" s="298" t="s">
        <v>1034</v>
      </c>
      <c r="U339" s="299">
        <v>2171.92</v>
      </c>
      <c r="V339" s="300">
        <v>8.771041290655273</v>
      </c>
      <c r="W339" s="300">
        <v>1627.2018012279375</v>
      </c>
      <c r="X339" s="300">
        <v>17.321263501912235</v>
      </c>
      <c r="Y339" s="301">
        <v>-2.0387699027393208E-4</v>
      </c>
      <c r="Z339" s="302">
        <v>0.007233168388242061</v>
      </c>
      <c r="AA339">
        <v>0.1512666329318919</v>
      </c>
      <c r="AB339" s="172">
        <v>51.0</v>
      </c>
      <c r="AC339" s="303">
        <v>19215.30520803789</v>
      </c>
      <c r="AD339" s="304"/>
      <c r="AE339" s="304"/>
      <c r="AF339" s="304"/>
    </row>
    <row r="340">
      <c r="A340" s="285">
        <v>0.00889402827244683</v>
      </c>
      <c r="B340" s="286" t="s">
        <v>1035</v>
      </c>
      <c r="C340" s="287">
        <v>200900.0</v>
      </c>
      <c r="D340" s="288">
        <v>0.0</v>
      </c>
      <c r="E340" s="289">
        <v>23000.999999999996</v>
      </c>
      <c r="F340" s="290">
        <v>0.008767706671610476</v>
      </c>
      <c r="G340" s="290">
        <v>2.2721420828406256</v>
      </c>
      <c r="H340" s="290">
        <v>-0.32739726028</v>
      </c>
      <c r="I340" s="290">
        <v>0.8630136986</v>
      </c>
      <c r="J340" s="291">
        <v>0.1175</v>
      </c>
      <c r="K340" s="290">
        <v>0.007096216358108594</v>
      </c>
      <c r="L340" s="292">
        <v>-0.013150457675186966</v>
      </c>
      <c r="M340" s="293" t="s">
        <v>306</v>
      </c>
      <c r="N340" s="294">
        <v>2.0704237847608953</v>
      </c>
      <c r="O340" s="295" t="s">
        <v>306</v>
      </c>
      <c r="P340" s="295" t="s">
        <v>650</v>
      </c>
      <c r="Q340" s="296">
        <v>4620.900899999999</v>
      </c>
      <c r="R340" s="297" t="s">
        <v>641</v>
      </c>
      <c r="S340" s="298" t="s">
        <v>712</v>
      </c>
      <c r="T340" s="298" t="s">
        <v>713</v>
      </c>
      <c r="U340" s="299">
        <v>11695.84</v>
      </c>
      <c r="V340" s="300">
        <v>17.177047565630172</v>
      </c>
      <c r="W340" s="300">
        <v>1776.536743057524</v>
      </c>
      <c r="X340" s="300">
        <v>23.135688952729055</v>
      </c>
      <c r="Y340" s="301">
        <v>7.92513402647802E-4</v>
      </c>
      <c r="Z340" s="302">
        <v>0.018566292802387443</v>
      </c>
      <c r="AA340">
        <v>-0.012817851198423269</v>
      </c>
      <c r="AB340" s="172">
        <v>51.0</v>
      </c>
      <c r="AC340" s="303">
        <v>198720.40319588815</v>
      </c>
      <c r="AD340" s="304"/>
      <c r="AE340" s="304"/>
      <c r="AF340" s="304"/>
    </row>
    <row r="341">
      <c r="A341" s="285">
        <v>0.00513054026812033</v>
      </c>
      <c r="B341" s="286" t="s">
        <v>1036</v>
      </c>
      <c r="C341" s="287">
        <v>32000.0</v>
      </c>
      <c r="D341" s="288">
        <v>0.0</v>
      </c>
      <c r="E341" s="289">
        <v>1.0</v>
      </c>
      <c r="F341" s="290">
        <v>0.005090615511785639</v>
      </c>
      <c r="G341" s="290">
        <v>1.8344060064994816</v>
      </c>
      <c r="H341" s="290">
        <v>-0.3</v>
      </c>
      <c r="I341" s="290">
        <v>1.0</v>
      </c>
      <c r="J341" s="291">
        <v>0.0667</v>
      </c>
      <c r="K341" s="290">
        <v>0.002737302875743664</v>
      </c>
      <c r="L341" s="292">
        <v>0.0023017907753193046</v>
      </c>
      <c r="M341" s="293" t="s">
        <v>306</v>
      </c>
      <c r="N341" s="294">
        <v>2.801747962237815</v>
      </c>
      <c r="O341" s="295" t="s">
        <v>306</v>
      </c>
      <c r="P341" s="295" t="s">
        <v>650</v>
      </c>
      <c r="Q341" s="296">
        <v>0.032</v>
      </c>
      <c r="R341" s="297" t="s">
        <v>644</v>
      </c>
      <c r="S341" s="298" t="s">
        <v>724</v>
      </c>
      <c r="T341" s="298"/>
      <c r="U341" s="299">
        <v>3567.38</v>
      </c>
      <c r="V341" s="300">
        <v>8.970168583105808</v>
      </c>
      <c r="W341" s="300">
        <v>1627.2018012279375</v>
      </c>
      <c r="X341" s="300">
        <v>17.321263501912235</v>
      </c>
      <c r="Y341" s="301">
        <v>3.11296699897494E-9</v>
      </c>
      <c r="Z341" s="302">
        <v>0.014325353948449512</v>
      </c>
      <c r="AA341">
        <v>0.12067524604041435</v>
      </c>
      <c r="AB341" s="172">
        <v>51.0</v>
      </c>
      <c r="AC341" s="303">
        <v>32662.361309528555</v>
      </c>
      <c r="AD341" s="304"/>
      <c r="AE341" s="304"/>
      <c r="AF341" s="304"/>
    </row>
    <row r="342">
      <c r="A342" s="285">
        <v>0.004334458157134668</v>
      </c>
      <c r="B342" s="286" t="s">
        <v>1037</v>
      </c>
      <c r="C342" s="287">
        <v>27050.0</v>
      </c>
      <c r="D342" s="288">
        <v>0.020754716981132182</v>
      </c>
      <c r="E342" s="289">
        <v>786510.0</v>
      </c>
      <c r="F342" s="290">
        <v>0.0037908170320878265</v>
      </c>
      <c r="G342" s="290">
        <v>1.8208975571721613</v>
      </c>
      <c r="H342" s="290">
        <v>-0.3</v>
      </c>
      <c r="I342" s="290">
        <v>1.0</v>
      </c>
      <c r="J342" s="291">
        <v>0.0444</v>
      </c>
      <c r="K342" s="290">
        <v>5.987003178804194E-4</v>
      </c>
      <c r="L342" s="292">
        <v>0.002636658250196212</v>
      </c>
      <c r="M342" s="293" t="s">
        <v>306</v>
      </c>
      <c r="N342" s="294">
        <v>2.3419872267857125</v>
      </c>
      <c r="O342" s="295" t="s">
        <v>306</v>
      </c>
      <c r="P342" s="295" t="s">
        <v>640</v>
      </c>
      <c r="Q342" s="296">
        <v>21275.0955</v>
      </c>
      <c r="R342" s="297" t="s">
        <v>633</v>
      </c>
      <c r="S342" s="298" t="s">
        <v>675</v>
      </c>
      <c r="T342" s="298"/>
      <c r="U342" s="299">
        <v>4870.74</v>
      </c>
      <c r="V342" s="300">
        <v>5.553570915302398</v>
      </c>
      <c r="W342" s="300">
        <v>2535.477406310261</v>
      </c>
      <c r="X342" s="300">
        <v>20.629181401078693</v>
      </c>
      <c r="Y342" s="301">
        <v>0.0017039869971766292</v>
      </c>
      <c r="Z342" s="302">
        <v>0.012468147738128668</v>
      </c>
      <c r="AA342">
        <v>0.25680805021324593</v>
      </c>
      <c r="AB342" s="172">
        <v>51.0</v>
      </c>
      <c r="AC342" s="303">
        <v>27113.58454154821</v>
      </c>
      <c r="AD342" s="304"/>
      <c r="AE342" s="304"/>
      <c r="AF342" s="304"/>
    </row>
    <row r="343">
      <c r="A343" s="285">
        <v>-0.005154491125282708</v>
      </c>
      <c r="B343" s="286" t="s">
        <v>1038</v>
      </c>
      <c r="C343" s="287">
        <v>44000.0</v>
      </c>
      <c r="D343" s="288">
        <v>0.0</v>
      </c>
      <c r="E343" s="289">
        <v>46400.99999999999</v>
      </c>
      <c r="F343" s="290">
        <v>-0.0019984582218198796</v>
      </c>
      <c r="G343" s="290">
        <v>-6.746763643965683</v>
      </c>
      <c r="H343" s="290">
        <v>-2.2</v>
      </c>
      <c r="I343" s="290">
        <v>-1.0</v>
      </c>
      <c r="J343" s="291">
        <v>-0.0222</v>
      </c>
      <c r="K343" s="290">
        <v>-6.093270887704307E-4</v>
      </c>
      <c r="L343" s="292">
        <v>-0.013579567958136753</v>
      </c>
      <c r="M343" s="293" t="s">
        <v>654</v>
      </c>
      <c r="N343" s="294">
        <v>-2.5772154195117514</v>
      </c>
      <c r="O343" s="295" t="s">
        <v>306</v>
      </c>
      <c r="P343" s="295" t="s">
        <v>632</v>
      </c>
      <c r="Q343" s="296">
        <v>2041.6439999999998</v>
      </c>
      <c r="R343" s="297" t="s">
        <v>644</v>
      </c>
      <c r="S343" s="298" t="s">
        <v>634</v>
      </c>
      <c r="T343" s="298"/>
      <c r="U343" s="299">
        <v>3796.29</v>
      </c>
      <c r="V343" s="300">
        <v>11.590263125314452</v>
      </c>
      <c r="W343" s="300">
        <v>4139.374661005126</v>
      </c>
      <c r="X343" s="300">
        <v>14.081652432730401</v>
      </c>
      <c r="Y343" s="301">
        <v>-1.9420225411847375E-4</v>
      </c>
      <c r="Z343" s="302">
        <v>0.005138573948160532</v>
      </c>
      <c r="AA343">
        <v>6.95908240716081E-4</v>
      </c>
      <c r="AB343" s="172">
        <v>51.0</v>
      </c>
      <c r="AC343" s="303">
        <v>43593.07522462709</v>
      </c>
      <c r="AD343" s="304"/>
      <c r="AE343" s="304"/>
      <c r="AF343" s="304"/>
    </row>
    <row r="344">
      <c r="A344" s="285">
        <v>-8.965185952973308E-4</v>
      </c>
      <c r="B344" s="286" t="s">
        <v>198</v>
      </c>
      <c r="C344" s="287">
        <v>20200.0</v>
      </c>
      <c r="D344" s="288">
        <v>-0.05164319248826299</v>
      </c>
      <c r="E344" s="289">
        <v>2555000.9999999995</v>
      </c>
      <c r="F344" s="290">
        <v>-0.0019656878063352987</v>
      </c>
      <c r="G344" s="290">
        <v>-4.444676631795669</v>
      </c>
      <c r="H344" s="290">
        <v>-1.65428571428</v>
      </c>
      <c r="I344" s="290">
        <v>-0.7714285714</v>
      </c>
      <c r="J344" s="291">
        <v>0.0202</v>
      </c>
      <c r="K344" s="290">
        <v>0.005958433225387709</v>
      </c>
      <c r="L344" s="292">
        <v>-0.04281002193845225</v>
      </c>
      <c r="M344" s="293" t="s">
        <v>631</v>
      </c>
      <c r="N344" s="294">
        <v>-5.1355724751210525</v>
      </c>
      <c r="O344" s="295" t="s">
        <v>306</v>
      </c>
      <c r="P344" s="295" t="s">
        <v>650</v>
      </c>
      <c r="Q344" s="296">
        <v>51611.02019999999</v>
      </c>
      <c r="R344" s="297" t="s">
        <v>644</v>
      </c>
      <c r="S344" s="298" t="s">
        <v>661</v>
      </c>
      <c r="T344" s="298"/>
      <c r="U344" s="299">
        <v>2.98</v>
      </c>
      <c r="V344" s="300">
        <v>6778.523489932886</v>
      </c>
      <c r="W344" s="300">
        <v>2915.235656719304</v>
      </c>
      <c r="X344" s="300">
        <v>16.748800755369235</v>
      </c>
      <c r="Y344" s="301">
        <v>-4.719178576226671E-4</v>
      </c>
      <c r="Z344" s="302">
        <v>0.01007457612751867</v>
      </c>
      <c r="AA344">
        <v>-0.5319005346062644</v>
      </c>
      <c r="AB344" s="172">
        <v>51.0</v>
      </c>
      <c r="AC344" s="303">
        <v>18963.451283800892</v>
      </c>
      <c r="AD344" s="304"/>
      <c r="AE344" s="304"/>
      <c r="AF344" s="304"/>
    </row>
    <row r="345">
      <c r="A345" s="285">
        <v>2.724174618781386E-4</v>
      </c>
      <c r="B345" s="286" t="s">
        <v>1039</v>
      </c>
      <c r="C345" s="287">
        <v>139500.0</v>
      </c>
      <c r="D345" s="288">
        <v>0.0</v>
      </c>
      <c r="E345" s="289">
        <v>982610.0</v>
      </c>
      <c r="F345" s="290">
        <v>8.482623019431091E-4</v>
      </c>
      <c r="G345" s="290">
        <v>-0.27102870418846775</v>
      </c>
      <c r="H345" s="290">
        <v>-0.8</v>
      </c>
      <c r="I345" s="290">
        <v>1.0</v>
      </c>
      <c r="J345" s="291">
        <v>-0.0015</v>
      </c>
      <c r="K345" s="290">
        <v>2.9376275327501494E-4</v>
      </c>
      <c r="L345" s="292">
        <v>8.521878142108765E-4</v>
      </c>
      <c r="M345" s="293" t="s">
        <v>306</v>
      </c>
      <c r="N345" s="294">
        <v>2.8710842483116825</v>
      </c>
      <c r="O345" s="295" t="s">
        <v>306</v>
      </c>
      <c r="P345" s="295" t="s">
        <v>640</v>
      </c>
      <c r="Q345" s="296">
        <v>137074.095</v>
      </c>
      <c r="R345" s="297" t="s">
        <v>633</v>
      </c>
      <c r="S345" s="298" t="s">
        <v>675</v>
      </c>
      <c r="T345" s="298"/>
      <c r="U345" s="299">
        <v>3950.38</v>
      </c>
      <c r="V345" s="300">
        <v>35.31305849057559</v>
      </c>
      <c r="W345" s="300">
        <v>2535.477406310261</v>
      </c>
      <c r="X345" s="300">
        <v>20.629181401078693</v>
      </c>
      <c r="Y345" s="301">
        <v>7.328466429835295E-4</v>
      </c>
      <c r="Z345" s="302">
        <v>0.0023619634976065687</v>
      </c>
      <c r="AA345">
        <v>-0.2336611980052209</v>
      </c>
      <c r="AB345" s="172">
        <v>51.0</v>
      </c>
      <c r="AC345" s="303">
        <v>137832.52215820292</v>
      </c>
      <c r="AD345" s="304"/>
      <c r="AE345" s="304"/>
      <c r="AF345" s="304"/>
    </row>
    <row r="346">
      <c r="A346" s="285">
        <v>-0.005040799026950173</v>
      </c>
      <c r="B346" s="286" t="s">
        <v>1040</v>
      </c>
      <c r="C346" s="287">
        <v>5790.0</v>
      </c>
      <c r="D346" s="288">
        <v>-0.0017241379310344307</v>
      </c>
      <c r="E346" s="289">
        <v>126810.0</v>
      </c>
      <c r="F346" s="290">
        <v>-0.0020049639297426217</v>
      </c>
      <c r="G346" s="290">
        <v>-6.7399461304651265</v>
      </c>
      <c r="H346" s="290">
        <v>-2.2</v>
      </c>
      <c r="I346" s="290">
        <v>-1.0</v>
      </c>
      <c r="J346" s="291">
        <v>-0.0034</v>
      </c>
      <c r="K346" s="290">
        <v>-3.70851377251812E-4</v>
      </c>
      <c r="L346" s="292">
        <v>-0.002123933826763703</v>
      </c>
      <c r="M346" s="293" t="s">
        <v>654</v>
      </c>
      <c r="N346" s="294">
        <v>-3.6699150343026963</v>
      </c>
      <c r="O346" s="295" t="s">
        <v>306</v>
      </c>
      <c r="P346" s="295" t="s">
        <v>637</v>
      </c>
      <c r="Q346" s="296">
        <v>734.2299</v>
      </c>
      <c r="R346" s="297" t="s">
        <v>633</v>
      </c>
      <c r="S346" s="298" t="s">
        <v>651</v>
      </c>
      <c r="T346" s="298"/>
      <c r="U346" s="299">
        <v>636.58</v>
      </c>
      <c r="V346" s="300">
        <v>9.095478965723082</v>
      </c>
      <c r="W346" s="300">
        <v>1747.6389274377245</v>
      </c>
      <c r="X346" s="300">
        <v>8.327206461722362</v>
      </c>
      <c r="Y346" s="301">
        <v>-6.809824356956703E-5</v>
      </c>
      <c r="Z346" s="302">
        <v>0.0073410787537650166</v>
      </c>
      <c r="AA346">
        <v>-0.3209040151301129</v>
      </c>
      <c r="AB346" s="172">
        <v>51.0</v>
      </c>
      <c r="AC346" s="303">
        <v>5857.565706937589</v>
      </c>
      <c r="AD346" s="304"/>
      <c r="AE346" s="304"/>
      <c r="AF346" s="304"/>
    </row>
    <row r="347">
      <c r="A347" s="285">
        <v>0.02355421004256917</v>
      </c>
      <c r="B347" s="286" t="s">
        <v>1041</v>
      </c>
      <c r="C347" s="287">
        <v>14500.0</v>
      </c>
      <c r="D347" s="288">
        <v>0.043165467625899234</v>
      </c>
      <c r="E347" s="289">
        <v>2530201.0</v>
      </c>
      <c r="F347" s="290">
        <v>0.01920781970128401</v>
      </c>
      <c r="G347" s="290">
        <v>5.903805951705664</v>
      </c>
      <c r="H347" s="290">
        <v>1.6</v>
      </c>
      <c r="I347" s="290">
        <v>1.0</v>
      </c>
      <c r="J347" s="291">
        <v>0.2288</v>
      </c>
      <c r="K347" s="290">
        <v>0.008734079394063659</v>
      </c>
      <c r="L347" s="292">
        <v>0.0029911414287465098</v>
      </c>
      <c r="M347" s="293" t="s">
        <v>678</v>
      </c>
      <c r="N347" s="294">
        <v>6.903078636246493</v>
      </c>
      <c r="O347" s="295" t="s">
        <v>306</v>
      </c>
      <c r="P347" s="295" t="s">
        <v>640</v>
      </c>
      <c r="Q347" s="296">
        <v>36687.9145</v>
      </c>
      <c r="R347" s="297" t="s">
        <v>641</v>
      </c>
      <c r="S347" s="298" t="s">
        <v>697</v>
      </c>
      <c r="T347" s="298"/>
      <c r="U347" s="299">
        <v>-171.36</v>
      </c>
      <c r="V347" s="300" t="s">
        <v>306</v>
      </c>
      <c r="W347" s="300">
        <v>697.8639485271322</v>
      </c>
      <c r="X347" s="300">
        <v>44.120271221631945</v>
      </c>
      <c r="Y347" s="301">
        <v>0.016213410523863363</v>
      </c>
      <c r="Z347" s="302">
        <v>0.13732231658390068</v>
      </c>
      <c r="AA347">
        <v>-0.4512552931037046</v>
      </c>
      <c r="AB347" s="172">
        <v>51.0</v>
      </c>
      <c r="AC347" s="303">
        <v>14348.925666753756</v>
      </c>
      <c r="AD347" s="304"/>
      <c r="AE347" s="304"/>
      <c r="AF347" s="304"/>
    </row>
    <row r="348">
      <c r="A348" s="285">
        <v>-5.89279258099499E-4</v>
      </c>
      <c r="B348" s="286" t="s">
        <v>1042</v>
      </c>
      <c r="C348" s="287">
        <v>36400.0</v>
      </c>
      <c r="D348" s="288">
        <v>0.0</v>
      </c>
      <c r="E348" s="289">
        <v>1810.0</v>
      </c>
      <c r="F348" s="290">
        <v>-6.644524100663605E-5</v>
      </c>
      <c r="G348" s="290">
        <v>-1.2615417929882282</v>
      </c>
      <c r="H348" s="290">
        <v>-0.96</v>
      </c>
      <c r="I348" s="290">
        <v>0.2</v>
      </c>
      <c r="J348" s="291">
        <v>-0.0027</v>
      </c>
      <c r="K348" s="290">
        <v>2.7061766017637474E-4</v>
      </c>
      <c r="L348" s="292">
        <v>-0.0060420871244129225</v>
      </c>
      <c r="M348" s="293" t="s">
        <v>631</v>
      </c>
      <c r="N348" s="294">
        <v>-0.06688167099504727</v>
      </c>
      <c r="O348" s="295" t="s">
        <v>306</v>
      </c>
      <c r="P348" s="295" t="s">
        <v>650</v>
      </c>
      <c r="Q348" s="296">
        <v>65.884</v>
      </c>
      <c r="R348" s="297" t="s">
        <v>633</v>
      </c>
      <c r="S348" s="298" t="s">
        <v>634</v>
      </c>
      <c r="T348" s="298"/>
      <c r="U348" s="299">
        <v>3197.28</v>
      </c>
      <c r="V348" s="300">
        <v>11.384676975429114</v>
      </c>
      <c r="W348" s="300">
        <v>4139.374661005126</v>
      </c>
      <c r="X348" s="300">
        <v>14.081652432730401</v>
      </c>
      <c r="Y348" s="301">
        <v>-6.8909795295809E-7</v>
      </c>
      <c r="Z348" s="302">
        <v>8.291052949922264E-6</v>
      </c>
      <c r="AA348">
        <v>-0.004445955710144833</v>
      </c>
      <c r="AB348" s="172">
        <v>51.0</v>
      </c>
      <c r="AC348" s="303">
        <v>36243.03523723237</v>
      </c>
      <c r="AD348" s="304"/>
      <c r="AE348" s="304"/>
      <c r="AF348" s="304"/>
    </row>
    <row r="349">
      <c r="A349" s="285">
        <v>0.0050674585151712186</v>
      </c>
      <c r="B349" s="286" t="s">
        <v>1043</v>
      </c>
      <c r="C349" s="287">
        <v>25900.0</v>
      </c>
      <c r="D349" s="288">
        <v>0.019685039370078705</v>
      </c>
      <c r="E349" s="289">
        <v>961001.0</v>
      </c>
      <c r="F349" s="290">
        <v>0.004008476807760098</v>
      </c>
      <c r="G349" s="290">
        <v>2.015025534050075</v>
      </c>
      <c r="H349" s="290">
        <v>0.7</v>
      </c>
      <c r="I349" s="290">
        <v>1.0</v>
      </c>
      <c r="J349" s="291">
        <v>0.0571</v>
      </c>
      <c r="K349" s="290">
        <v>0.0022850755775280234</v>
      </c>
      <c r="L349" s="292">
        <v>-0.0038233907691604717</v>
      </c>
      <c r="M349" s="293" t="s">
        <v>306</v>
      </c>
      <c r="N349" s="294">
        <v>3.7509852742285235</v>
      </c>
      <c r="O349" s="295" t="s">
        <v>306</v>
      </c>
      <c r="P349" s="295" t="s">
        <v>650</v>
      </c>
      <c r="Q349" s="296">
        <v>24889.9259</v>
      </c>
      <c r="R349" s="297" t="s">
        <v>633</v>
      </c>
      <c r="S349" s="298" t="s">
        <v>634</v>
      </c>
      <c r="T349" s="298"/>
      <c r="U349" s="299">
        <v>1578.42</v>
      </c>
      <c r="V349" s="300">
        <v>16.408813877168306</v>
      </c>
      <c r="W349" s="300">
        <v>4139.374661005126</v>
      </c>
      <c r="X349" s="300">
        <v>14.081652432730401</v>
      </c>
      <c r="Y349" s="301">
        <v>0.0023787785073489326</v>
      </c>
      <c r="Z349" s="302">
        <v>0.015168672257654447</v>
      </c>
      <c r="AA349">
        <v>-0.1961833542694148</v>
      </c>
      <c r="AB349" s="172">
        <v>51.0</v>
      </c>
      <c r="AC349" s="303">
        <v>25535.544380715917</v>
      </c>
      <c r="AD349" s="304"/>
      <c r="AE349" s="304"/>
      <c r="AF349" s="304"/>
    </row>
    <row r="350">
      <c r="A350" s="285">
        <v>-0.004961710929038449</v>
      </c>
      <c r="B350" s="286" t="s">
        <v>1044</v>
      </c>
      <c r="C350" s="287">
        <v>14300.0</v>
      </c>
      <c r="D350" s="288">
        <v>0.0</v>
      </c>
      <c r="E350" s="289">
        <v>472601.0</v>
      </c>
      <c r="F350" s="290">
        <v>-0.001992796290715959</v>
      </c>
      <c r="G350" s="290">
        <v>-6.735578327383613</v>
      </c>
      <c r="H350" s="290">
        <v>-2.2</v>
      </c>
      <c r="I350" s="290">
        <v>-1.0</v>
      </c>
      <c r="J350" s="291">
        <v>-0.0068</v>
      </c>
      <c r="K350" s="290">
        <v>-2.4259615195450695E-4</v>
      </c>
      <c r="L350" s="292">
        <v>-0.001988984869689814</v>
      </c>
      <c r="M350" s="293" t="s">
        <v>654</v>
      </c>
      <c r="N350" s="294">
        <v>-4.464202601517016</v>
      </c>
      <c r="O350" s="295" t="s">
        <v>306</v>
      </c>
      <c r="P350" s="295" t="s">
        <v>637</v>
      </c>
      <c r="Q350" s="296">
        <v>6758.1943</v>
      </c>
      <c r="R350" s="297" t="s">
        <v>641</v>
      </c>
      <c r="S350" s="298" t="s">
        <v>634</v>
      </c>
      <c r="T350" s="298"/>
      <c r="U350" s="299">
        <v>210.12</v>
      </c>
      <c r="V350" s="300">
        <v>68.05634875309347</v>
      </c>
      <c r="W350" s="300">
        <v>4139.374661005126</v>
      </c>
      <c r="X350" s="300">
        <v>14.081652432730401</v>
      </c>
      <c r="Y350" s="301">
        <v>-6.159639055872742E-4</v>
      </c>
      <c r="Z350" s="302">
        <v>0.008904781663103148</v>
      </c>
      <c r="AA350">
        <v>-0.5977883304603715</v>
      </c>
      <c r="AB350" s="172">
        <v>51.0</v>
      </c>
      <c r="AC350" s="303">
        <v>14672.617054818465</v>
      </c>
      <c r="AD350" s="304"/>
      <c r="AE350" s="304"/>
      <c r="AF350" s="304"/>
    </row>
    <row r="351">
      <c r="A351" s="285">
        <v>0.005672675346750355</v>
      </c>
      <c r="B351" s="286" t="s">
        <v>1045</v>
      </c>
      <c r="C351" s="287">
        <v>27350.0</v>
      </c>
      <c r="D351" s="288">
        <v>0.0</v>
      </c>
      <c r="E351" s="289">
        <v>243310.0</v>
      </c>
      <c r="F351" s="290">
        <v>0.005854689523397168</v>
      </c>
      <c r="G351" s="290">
        <v>2.1002418952825206</v>
      </c>
      <c r="H351" s="290">
        <v>-0.34444444444</v>
      </c>
      <c r="I351" s="290">
        <v>0.7777777778</v>
      </c>
      <c r="J351" s="291">
        <v>0.0828</v>
      </c>
      <c r="K351" s="290">
        <v>0.004071043951305978</v>
      </c>
      <c r="L351" s="292">
        <v>-0.008057867342870458</v>
      </c>
      <c r="M351" s="293" t="s">
        <v>306</v>
      </c>
      <c r="N351" s="294">
        <v>2.119332659719234</v>
      </c>
      <c r="O351" s="295" t="s">
        <v>306</v>
      </c>
      <c r="P351" s="295" t="s">
        <v>650</v>
      </c>
      <c r="Q351" s="296">
        <v>6654.5285</v>
      </c>
      <c r="R351" s="297" t="s">
        <v>633</v>
      </c>
      <c r="S351" s="298" t="s">
        <v>1046</v>
      </c>
      <c r="T351" s="298"/>
      <c r="U351" s="299">
        <v>2811.32</v>
      </c>
      <c r="V351" s="300">
        <v>9.728526101617744</v>
      </c>
      <c r="W351" s="300">
        <v>2947.796973754622</v>
      </c>
      <c r="X351" s="300">
        <v>9.050667525958637</v>
      </c>
      <c r="Y351" s="301">
        <v>7.242303589838825E-4</v>
      </c>
      <c r="Z351" s="302">
        <v>0.013224624354137692</v>
      </c>
      <c r="AA351">
        <v>-0.047667442857308506</v>
      </c>
      <c r="AB351" s="172">
        <v>51.0</v>
      </c>
      <c r="AC351" s="303">
        <v>27187.951831672857</v>
      </c>
      <c r="AD351" s="304"/>
      <c r="AE351" s="304"/>
      <c r="AF351" s="304"/>
    </row>
    <row r="352">
      <c r="A352" s="285">
        <v>-0.0030245857311054576</v>
      </c>
      <c r="B352" s="286" t="s">
        <v>1047</v>
      </c>
      <c r="C352" s="287">
        <v>10600.0</v>
      </c>
      <c r="D352" s="288">
        <v>0.0</v>
      </c>
      <c r="E352" s="289">
        <v>1.0</v>
      </c>
      <c r="F352" s="290">
        <v>-0.0020111557995567573</v>
      </c>
      <c r="G352" s="290">
        <v>-2.5308492528506963</v>
      </c>
      <c r="H352" s="290">
        <v>-1.0</v>
      </c>
      <c r="I352" s="290">
        <v>0.0</v>
      </c>
      <c r="J352" s="291">
        <v>-0.0093</v>
      </c>
      <c r="K352" s="290">
        <v>-5.675517919211899E-4</v>
      </c>
      <c r="L352" s="292">
        <v>-0.0020072782261139756</v>
      </c>
      <c r="M352" s="293" t="s">
        <v>631</v>
      </c>
      <c r="N352" s="294">
        <v>-1.624470960541945</v>
      </c>
      <c r="O352" s="295" t="s">
        <v>306</v>
      </c>
      <c r="P352" s="295" t="s">
        <v>632</v>
      </c>
      <c r="Q352" s="296">
        <v>0.0106</v>
      </c>
      <c r="R352" s="297" t="s">
        <v>644</v>
      </c>
      <c r="S352" s="298" t="s">
        <v>634</v>
      </c>
      <c r="T352" s="298"/>
      <c r="U352" s="299">
        <v>542.43</v>
      </c>
      <c r="V352" s="300">
        <v>19.54169201555961</v>
      </c>
      <c r="W352" s="300">
        <v>4139.374661005126</v>
      </c>
      <c r="X352" s="300">
        <v>14.081652432730401</v>
      </c>
      <c r="Y352" s="301">
        <v>-5.943864577185752E-10</v>
      </c>
      <c r="Z352" s="302">
        <v>0.003245636607347142</v>
      </c>
      <c r="AA352">
        <v>-0.24701392194029403</v>
      </c>
      <c r="AB352" s="172">
        <v>51.0</v>
      </c>
      <c r="AC352" s="303">
        <v>10697.148012368134</v>
      </c>
      <c r="AD352" s="304"/>
      <c r="AE352" s="304"/>
      <c r="AF352" s="304"/>
    </row>
    <row r="353">
      <c r="A353" s="285">
        <v>-0.005259740386312556</v>
      </c>
      <c r="B353" s="286" t="s">
        <v>1048</v>
      </c>
      <c r="C353" s="287">
        <v>75100.0</v>
      </c>
      <c r="D353" s="288">
        <v>-0.009234828496042291</v>
      </c>
      <c r="E353" s="289">
        <v>1402210.0</v>
      </c>
      <c r="F353" s="290">
        <v>-0.001993562886655995</v>
      </c>
      <c r="G353" s="290">
        <v>-6.718859214441245</v>
      </c>
      <c r="H353" s="290">
        <v>-2.2</v>
      </c>
      <c r="I353" s="290">
        <v>-1.0</v>
      </c>
      <c r="J353" s="291">
        <v>-0.031</v>
      </c>
      <c r="K353" s="290">
        <v>-8.458779058694107E-4</v>
      </c>
      <c r="L353" s="292">
        <v>-0.005231231645235902</v>
      </c>
      <c r="M353" s="293" t="s">
        <v>654</v>
      </c>
      <c r="N353" s="294">
        <v>-4.529680847181951</v>
      </c>
      <c r="O353" s="295" t="s">
        <v>306</v>
      </c>
      <c r="P353" s="295" t="s">
        <v>637</v>
      </c>
      <c r="Q353" s="296">
        <v>105305.971</v>
      </c>
      <c r="R353" s="297" t="s">
        <v>633</v>
      </c>
      <c r="S353" s="298" t="s">
        <v>675</v>
      </c>
      <c r="T353" s="298"/>
      <c r="U353" s="299">
        <v>3077.34</v>
      </c>
      <c r="V353" s="300">
        <v>24.40419323181709</v>
      </c>
      <c r="W353" s="300">
        <v>2535.477406310261</v>
      </c>
      <c r="X353" s="300">
        <v>20.629181401078693</v>
      </c>
      <c r="Y353" s="301">
        <v>-0.010250090698061442</v>
      </c>
      <c r="Z353" s="302">
        <v>0.008999600402757008</v>
      </c>
      <c r="AA353">
        <v>-0.21408612856075904</v>
      </c>
      <c r="AB353" s="172">
        <v>51.0</v>
      </c>
      <c r="AC353" s="303">
        <v>76283.873735455</v>
      </c>
      <c r="AD353" s="304"/>
      <c r="AE353" s="304"/>
      <c r="AF353" s="304"/>
    </row>
    <row r="354">
      <c r="A354" s="285">
        <v>0.009928987975729171</v>
      </c>
      <c r="B354" s="286" t="s">
        <v>1049</v>
      </c>
      <c r="C354" s="287">
        <v>23450.0</v>
      </c>
      <c r="D354" s="288">
        <v>0.0</v>
      </c>
      <c r="E354" s="289">
        <v>1994710.0</v>
      </c>
      <c r="F354" s="290">
        <v>0.010773718455933367</v>
      </c>
      <c r="G354" s="290">
        <v>3.2087702401789917</v>
      </c>
      <c r="H354" s="290">
        <v>0.7</v>
      </c>
      <c r="I354" s="290">
        <v>1.0</v>
      </c>
      <c r="J354" s="291">
        <v>0.1111</v>
      </c>
      <c r="K354" s="290">
        <v>0.005433887828889518</v>
      </c>
      <c r="L354" s="292">
        <v>-0.003416127128341743</v>
      </c>
      <c r="M354" s="293" t="s">
        <v>670</v>
      </c>
      <c r="N354" s="294">
        <v>4.074411786872874</v>
      </c>
      <c r="O354" s="295" t="s">
        <v>306</v>
      </c>
      <c r="P354" s="295" t="s">
        <v>640</v>
      </c>
      <c r="Q354" s="296">
        <v>46775.9495</v>
      </c>
      <c r="R354" s="297" t="s">
        <v>633</v>
      </c>
      <c r="S354" s="298" t="s">
        <v>645</v>
      </c>
      <c r="T354" s="298" t="s">
        <v>656</v>
      </c>
      <c r="U354" s="299">
        <v>1708.28</v>
      </c>
      <c r="V354" s="300">
        <v>13.727257826585806</v>
      </c>
      <c r="W354" s="300">
        <v>3169.964778636018</v>
      </c>
      <c r="X354" s="300">
        <v>17.35913669889833</v>
      </c>
      <c r="Y354" s="301">
        <v>0.008813871878278907</v>
      </c>
      <c r="Z354" s="302">
        <v>0.04796554959389725</v>
      </c>
      <c r="AA354">
        <v>-0.20929570742076853</v>
      </c>
      <c r="AB354" s="172">
        <v>51.0</v>
      </c>
      <c r="AC354" s="303">
        <v>23090.127813748677</v>
      </c>
      <c r="AD354" s="304"/>
      <c r="AE354" s="304"/>
      <c r="AF354" s="304"/>
    </row>
    <row r="355">
      <c r="A355" s="285">
        <v>0.0016841019777642332</v>
      </c>
      <c r="B355" s="286" t="s">
        <v>1050</v>
      </c>
      <c r="C355" s="287">
        <v>3800.0</v>
      </c>
      <c r="D355" s="288">
        <v>0.0</v>
      </c>
      <c r="E355" s="289">
        <v>195601.0</v>
      </c>
      <c r="F355" s="290">
        <v>0.0010181076925902595</v>
      </c>
      <c r="G355" s="290">
        <v>1.7787758944010272</v>
      </c>
      <c r="H355" s="290">
        <v>-0.3</v>
      </c>
      <c r="I355" s="290">
        <v>1.0</v>
      </c>
      <c r="J355" s="291">
        <v>0.0556</v>
      </c>
      <c r="K355" s="290">
        <v>0.0010724533184592296</v>
      </c>
      <c r="L355" s="292">
        <v>0.0010220612257166848</v>
      </c>
      <c r="M355" s="293" t="s">
        <v>306</v>
      </c>
      <c r="N355" s="294">
        <v>1.8336429667899765</v>
      </c>
      <c r="O355" s="295" t="s">
        <v>306</v>
      </c>
      <c r="P355" s="295" t="s">
        <v>650</v>
      </c>
      <c r="Q355" s="296">
        <v>743.2838</v>
      </c>
      <c r="R355" s="297" t="s">
        <v>641</v>
      </c>
      <c r="S355" s="298" t="s">
        <v>708</v>
      </c>
      <c r="T355" s="298" t="s">
        <v>720</v>
      </c>
      <c r="U355" s="299">
        <v>-1220.98</v>
      </c>
      <c r="V355" s="300" t="s">
        <v>306</v>
      </c>
      <c r="W355" s="300">
        <v>2337.9027911782223</v>
      </c>
      <c r="X355" s="300">
        <v>38.81810010297964</v>
      </c>
      <c r="Y355" s="301">
        <v>2.3892157263857926E-5</v>
      </c>
      <c r="Z355" s="302">
        <v>0.0019215653691021363</v>
      </c>
      <c r="AA355">
        <v>-0.594306244862453</v>
      </c>
      <c r="AB355" s="172">
        <v>51.0</v>
      </c>
      <c r="AC355" s="303">
        <v>3832.240985653176</v>
      </c>
      <c r="AD355" s="304"/>
      <c r="AE355" s="304"/>
      <c r="AF355" s="304"/>
    </row>
    <row r="356">
      <c r="A356" s="285">
        <v>0.006958190477604342</v>
      </c>
      <c r="B356" s="286" t="s">
        <v>1051</v>
      </c>
      <c r="C356" s="287">
        <v>17600.0</v>
      </c>
      <c r="D356" s="288">
        <v>0.04761904761904767</v>
      </c>
      <c r="E356" s="289">
        <v>98610.0</v>
      </c>
      <c r="F356" s="290">
        <v>0.004120144671855669</v>
      </c>
      <c r="G356" s="290">
        <v>2.8258381392924825</v>
      </c>
      <c r="H356" s="290">
        <v>3.9000000000000004</v>
      </c>
      <c r="I356" s="290">
        <v>1.0</v>
      </c>
      <c r="J356" s="291">
        <v>0.0476</v>
      </c>
      <c r="K356" s="290">
        <v>3.969884708070284E-4</v>
      </c>
      <c r="L356" s="292">
        <v>0.004124024563230754</v>
      </c>
      <c r="M356" s="293" t="s">
        <v>306</v>
      </c>
      <c r="N356" s="294">
        <v>25.100955694959406</v>
      </c>
      <c r="O356" s="295" t="s">
        <v>306</v>
      </c>
      <c r="P356" s="295" t="s">
        <v>640</v>
      </c>
      <c r="Q356" s="296">
        <v>1735.536</v>
      </c>
      <c r="R356" s="297" t="s">
        <v>633</v>
      </c>
      <c r="S356" s="298" t="s">
        <v>668</v>
      </c>
      <c r="T356" s="298"/>
      <c r="U356" s="299">
        <v>2069.08</v>
      </c>
      <c r="V356" s="300">
        <v>8.506195990488527</v>
      </c>
      <c r="W356" s="300">
        <v>2594.6693386284364</v>
      </c>
      <c r="X356" s="300">
        <v>20.767722146730023</v>
      </c>
      <c r="Y356" s="301">
        <v>2.2195163757426993E-4</v>
      </c>
      <c r="Z356" s="302">
        <v>0.021081405969247045</v>
      </c>
      <c r="AA356">
        <v>0.15952334310846905</v>
      </c>
      <c r="AB356" s="172">
        <v>51.0</v>
      </c>
      <c r="AC356" s="303">
        <v>17236.3575532186</v>
      </c>
      <c r="AD356" s="304"/>
      <c r="AE356" s="304"/>
      <c r="AF356" s="304"/>
    </row>
    <row r="357">
      <c r="A357" s="285">
        <v>-0.001314658208438594</v>
      </c>
      <c r="B357" s="286" t="s">
        <v>1052</v>
      </c>
      <c r="C357" s="287">
        <v>15000.0</v>
      </c>
      <c r="D357" s="288">
        <v>0.0</v>
      </c>
      <c r="E357" s="289">
        <v>32601.0</v>
      </c>
      <c r="F357" s="290">
        <v>-0.001331926990374133</v>
      </c>
      <c r="G357" s="290">
        <v>-0.9786431177836412</v>
      </c>
      <c r="H357" s="290">
        <v>-0.3000000000000001</v>
      </c>
      <c r="I357" s="290">
        <v>0.25</v>
      </c>
      <c r="J357" s="291">
        <v>-0.0523</v>
      </c>
      <c r="K357" s="290">
        <v>1.4112053805553096E-4</v>
      </c>
      <c r="L357" s="292">
        <v>-0.0013280676375837632</v>
      </c>
      <c r="M357" s="293" t="s">
        <v>631</v>
      </c>
      <c r="N357" s="294">
        <v>0.02135897074280091</v>
      </c>
      <c r="O357" s="295" t="s">
        <v>306</v>
      </c>
      <c r="P357" s="295" t="s">
        <v>650</v>
      </c>
      <c r="Q357" s="296">
        <v>489.015</v>
      </c>
      <c r="R357" s="297" t="s">
        <v>644</v>
      </c>
      <c r="S357" s="298" t="s">
        <v>634</v>
      </c>
      <c r="T357" s="298"/>
      <c r="U357" s="299">
        <v>2691.25</v>
      </c>
      <c r="V357" s="300">
        <v>5.57361820715281</v>
      </c>
      <c r="W357" s="300">
        <v>4139.374661005126</v>
      </c>
      <c r="X357" s="300">
        <v>14.081652432730401</v>
      </c>
      <c r="Y357" s="301">
        <v>-1.1686836455731124E-5</v>
      </c>
      <c r="Z357" s="302">
        <v>7.942364313022335E-4</v>
      </c>
      <c r="AA357">
        <v>0.010765643020516968</v>
      </c>
      <c r="AB357" s="172">
        <v>51.0</v>
      </c>
      <c r="AC357" s="303">
        <v>14838.630733532382</v>
      </c>
      <c r="AD357" s="304"/>
      <c r="AE357" s="304"/>
      <c r="AF357" s="304"/>
    </row>
    <row r="358">
      <c r="A358" s="285">
        <v>0.003870614417430787</v>
      </c>
      <c r="B358" s="286" t="s">
        <v>1053</v>
      </c>
      <c r="C358" s="287">
        <v>19700.0</v>
      </c>
      <c r="D358" s="288">
        <v>0.015463917525773141</v>
      </c>
      <c r="E358" s="289">
        <v>9501.000000000002</v>
      </c>
      <c r="F358" s="290">
        <v>0.004036783358826194</v>
      </c>
      <c r="G358" s="290">
        <v>1.799758982549337</v>
      </c>
      <c r="H358" s="290">
        <v>-0.3</v>
      </c>
      <c r="I358" s="290">
        <v>1.0</v>
      </c>
      <c r="J358" s="291">
        <v>0.0486</v>
      </c>
      <c r="K358" s="290">
        <v>0.0024135597383216933</v>
      </c>
      <c r="L358" s="292">
        <v>-0.0023500663351903785</v>
      </c>
      <c r="M358" s="293" t="s">
        <v>306</v>
      </c>
      <c r="N358" s="294">
        <v>2.5640995615089035</v>
      </c>
      <c r="O358" s="295" t="s">
        <v>306</v>
      </c>
      <c r="P358" s="295" t="s">
        <v>640</v>
      </c>
      <c r="Q358" s="296">
        <v>187.16970000000003</v>
      </c>
      <c r="R358" s="297" t="s">
        <v>644</v>
      </c>
      <c r="S358" s="298" t="s">
        <v>697</v>
      </c>
      <c r="T358" s="298"/>
      <c r="U358" s="299">
        <v>1136.57</v>
      </c>
      <c r="V358" s="300">
        <v>17.332852354012513</v>
      </c>
      <c r="W358" s="300">
        <v>697.8639485271322</v>
      </c>
      <c r="X358" s="300">
        <v>44.120271221631945</v>
      </c>
      <c r="Y358" s="301">
        <v>1.3815917675423087E-5</v>
      </c>
      <c r="Z358" s="302">
        <v>0.010336190212668683</v>
      </c>
      <c r="AA358">
        <v>0.08754528502112024</v>
      </c>
      <c r="AB358" s="172">
        <v>51.0</v>
      </c>
      <c r="AC358" s="303">
        <v>19464.650979511793</v>
      </c>
      <c r="AD358" s="304"/>
      <c r="AE358" s="304"/>
      <c r="AF358" s="304"/>
    </row>
    <row r="359">
      <c r="A359" s="285">
        <v>-0.005017573419516848</v>
      </c>
      <c r="B359" s="286" t="s">
        <v>1054</v>
      </c>
      <c r="C359" s="287">
        <v>14200.0</v>
      </c>
      <c r="D359" s="288">
        <v>0.0</v>
      </c>
      <c r="E359" s="289">
        <v>53210.0</v>
      </c>
      <c r="F359" s="290">
        <v>-0.0019670186862690607</v>
      </c>
      <c r="G359" s="290">
        <v>-6.734159894053882</v>
      </c>
      <c r="H359" s="290">
        <v>-2.2</v>
      </c>
      <c r="I359" s="290">
        <v>-1.0</v>
      </c>
      <c r="J359" s="291">
        <v>-0.0779</v>
      </c>
      <c r="K359" s="290">
        <v>-4.1350847931911363E-4</v>
      </c>
      <c r="L359" s="292">
        <v>-0.001963224045016479</v>
      </c>
      <c r="M359" s="293" t="s">
        <v>654</v>
      </c>
      <c r="N359" s="294">
        <v>-4.2286448902753895</v>
      </c>
      <c r="O359" s="295" t="s">
        <v>306</v>
      </c>
      <c r="P359" s="295" t="s">
        <v>637</v>
      </c>
      <c r="Q359" s="296">
        <v>755.582</v>
      </c>
      <c r="R359" s="297" t="s">
        <v>633</v>
      </c>
      <c r="S359" s="298" t="s">
        <v>708</v>
      </c>
      <c r="T359" s="298" t="s">
        <v>720</v>
      </c>
      <c r="U359" s="299">
        <v>380.72</v>
      </c>
      <c r="V359" s="300">
        <v>37.29775162849338</v>
      </c>
      <c r="W359" s="300">
        <v>2337.9027911782223</v>
      </c>
      <c r="X359" s="300">
        <v>38.81810010297964</v>
      </c>
      <c r="Y359" s="301">
        <v>-6.979662622620347E-5</v>
      </c>
      <c r="Z359" s="302">
        <v>0.00830216704660139</v>
      </c>
      <c r="AA359">
        <v>-0.17261400371103097</v>
      </c>
      <c r="AB359" s="172">
        <v>51.0</v>
      </c>
      <c r="AC359" s="303">
        <v>14917.841710291485</v>
      </c>
      <c r="AD359" s="304"/>
      <c r="AE359" s="304"/>
      <c r="AF359" s="304"/>
    </row>
    <row r="360">
      <c r="A360" s="285">
        <v>2.8882255456470988E-5</v>
      </c>
      <c r="B360" s="286" t="s">
        <v>1055</v>
      </c>
      <c r="C360" s="287">
        <v>32000.0</v>
      </c>
      <c r="D360" s="288">
        <v>0.0</v>
      </c>
      <c r="E360" s="289">
        <v>1.0</v>
      </c>
      <c r="F360" s="290">
        <v>3.5302679242892504E-4</v>
      </c>
      <c r="G360" s="290">
        <v>-0.26897194213513437</v>
      </c>
      <c r="H360" s="290">
        <v>-0.8</v>
      </c>
      <c r="I360" s="290">
        <v>1.0</v>
      </c>
      <c r="J360" s="291">
        <v>0.0095</v>
      </c>
      <c r="K360" s="290">
        <v>3.6683860842203885E-4</v>
      </c>
      <c r="L360" s="292">
        <v>3.5685201870080095E-4</v>
      </c>
      <c r="M360" s="293" t="s">
        <v>306</v>
      </c>
      <c r="N360" s="294">
        <v>1.4664778651035446</v>
      </c>
      <c r="O360" s="295" t="s">
        <v>306</v>
      </c>
      <c r="P360" s="295" t="s">
        <v>650</v>
      </c>
      <c r="Q360" s="296">
        <v>0.032</v>
      </c>
      <c r="R360" s="297" t="s">
        <v>644</v>
      </c>
      <c r="S360" s="298" t="s">
        <v>634</v>
      </c>
      <c r="T360" s="298"/>
      <c r="U360" s="299">
        <v>5429.62</v>
      </c>
      <c r="V360" s="300">
        <v>5.893598447036809</v>
      </c>
      <c r="W360" s="300">
        <v>4139.374661005126</v>
      </c>
      <c r="X360" s="300">
        <v>14.081652432730401</v>
      </c>
      <c r="Y360" s="301">
        <v>3.124771883604037E-11</v>
      </c>
      <c r="Z360" s="302">
        <v>4.950067418342657E-4</v>
      </c>
      <c r="AA360">
        <v>0.20242595750960657</v>
      </c>
      <c r="AB360" s="172">
        <v>51.0</v>
      </c>
      <c r="AC360" s="303">
        <v>32546.308646525737</v>
      </c>
      <c r="AD360" s="304"/>
      <c r="AE360" s="304"/>
      <c r="AF360" s="304"/>
    </row>
    <row r="361">
      <c r="A361" s="285">
        <v>-4.636294777365518E-4</v>
      </c>
      <c r="B361" s="286" t="s">
        <v>1056</v>
      </c>
      <c r="C361" s="287">
        <v>53900.0</v>
      </c>
      <c r="D361" s="288">
        <v>0.003724394785847185</v>
      </c>
      <c r="E361" s="289">
        <v>300010.0</v>
      </c>
      <c r="F361" s="290">
        <v>2.349485020805954E-4</v>
      </c>
      <c r="G361" s="290">
        <v>-1.1411000970840006</v>
      </c>
      <c r="H361" s="290">
        <v>-0.94285714286</v>
      </c>
      <c r="I361" s="290">
        <v>0.2857142857</v>
      </c>
      <c r="J361" s="291">
        <v>0.017</v>
      </c>
      <c r="K361" s="290">
        <v>1.752694575239595E-4</v>
      </c>
      <c r="L361" s="292">
        <v>-0.003418718870944579</v>
      </c>
      <c r="M361" s="293" t="s">
        <v>306</v>
      </c>
      <c r="N361" s="294">
        <v>0.41838559718537016</v>
      </c>
      <c r="O361" s="295" t="s">
        <v>306</v>
      </c>
      <c r="P361" s="295" t="s">
        <v>650</v>
      </c>
      <c r="Q361" s="296">
        <v>16170.539</v>
      </c>
      <c r="R361" s="297" t="s">
        <v>633</v>
      </c>
      <c r="S361" s="298" t="s">
        <v>690</v>
      </c>
      <c r="T361" s="298"/>
      <c r="U361" s="299">
        <v>7973.48</v>
      </c>
      <c r="V361" s="300">
        <v>6.759909098662065</v>
      </c>
      <c r="W361" s="300">
        <v>2452.36853298224</v>
      </c>
      <c r="X361" s="300">
        <v>15.7260215557</v>
      </c>
      <c r="Y361" s="301">
        <v>-1.3381138793332412E-4</v>
      </c>
      <c r="Z361" s="302">
        <v>7.145914118938097E-6</v>
      </c>
      <c r="AA361">
        <v>0.16619152971461637</v>
      </c>
      <c r="AB361" s="172">
        <v>51.0</v>
      </c>
      <c r="AC361" s="303">
        <v>54432.72229516097</v>
      </c>
      <c r="AD361" s="304"/>
      <c r="AE361" s="304"/>
      <c r="AF361" s="304"/>
    </row>
    <row r="362">
      <c r="A362" s="285">
        <v>0.008102922047794168</v>
      </c>
      <c r="B362" s="286" t="s">
        <v>1057</v>
      </c>
      <c r="C362" s="287">
        <v>12200.0</v>
      </c>
      <c r="D362" s="288">
        <v>0.0</v>
      </c>
      <c r="E362" s="289">
        <v>1.0</v>
      </c>
      <c r="F362" s="290">
        <v>0.01024311210354639</v>
      </c>
      <c r="G362" s="290">
        <v>0.9831019347658929</v>
      </c>
      <c r="H362" s="290">
        <v>-0.8</v>
      </c>
      <c r="I362" s="290">
        <v>1.0</v>
      </c>
      <c r="J362" s="291">
        <v>0.0167</v>
      </c>
      <c r="K362" s="290">
        <v>0.004108459558589128</v>
      </c>
      <c r="L362" s="292">
        <v>0.0102470180651068</v>
      </c>
      <c r="M362" s="293" t="s">
        <v>306</v>
      </c>
      <c r="N362" s="294">
        <v>2.829823057796604</v>
      </c>
      <c r="O362" s="295" t="s">
        <v>306</v>
      </c>
      <c r="P362" s="295" t="s">
        <v>650</v>
      </c>
      <c r="Q362" s="296">
        <v>0.0122</v>
      </c>
      <c r="R362" s="297" t="s">
        <v>641</v>
      </c>
      <c r="S362" s="298" t="s">
        <v>642</v>
      </c>
      <c r="T362" s="298"/>
      <c r="U362" s="299">
        <v>587.14</v>
      </c>
      <c r="V362" s="300">
        <v>20.778689920632218</v>
      </c>
      <c r="W362" s="300">
        <v>2393.932165164847</v>
      </c>
      <c r="X362" s="300">
        <v>15.498907027838142</v>
      </c>
      <c r="Y362" s="301">
        <v>1.8712723452978168E-9</v>
      </c>
      <c r="Z362" s="302">
        <v>0.0280395847724391</v>
      </c>
      <c r="AA362">
        <v>-0.4363763390777987</v>
      </c>
      <c r="AB362" s="172">
        <v>51.0</v>
      </c>
      <c r="AC362" s="303">
        <v>12573.221324142056</v>
      </c>
      <c r="AD362" s="304"/>
      <c r="AE362" s="304"/>
      <c r="AF362" s="304"/>
    </row>
    <row r="363">
      <c r="A363" s="285">
        <v>-5.919705280400491E-4</v>
      </c>
      <c r="B363" s="286" t="s">
        <v>1058</v>
      </c>
      <c r="C363" s="287">
        <v>11600.0</v>
      </c>
      <c r="D363" s="288">
        <v>0.0</v>
      </c>
      <c r="E363" s="289">
        <v>1.0</v>
      </c>
      <c r="F363" s="290">
        <v>-6.967795042818761E-4</v>
      </c>
      <c r="G363" s="290">
        <v>-3.654892723897351</v>
      </c>
      <c r="H363" s="290">
        <v>-2.06</v>
      </c>
      <c r="I363" s="290">
        <v>-0.1</v>
      </c>
      <c r="J363" s="291">
        <v>0.0</v>
      </c>
      <c r="K363" s="290">
        <v>0.0034538866302159196</v>
      </c>
      <c r="L363" s="292">
        <v>-0.02268007202780433</v>
      </c>
      <c r="M363" s="293" t="s">
        <v>631</v>
      </c>
      <c r="N363" s="294">
        <v>-1.4962365373412667</v>
      </c>
      <c r="O363" s="295" t="s">
        <v>306</v>
      </c>
      <c r="P363" s="295" t="s">
        <v>658</v>
      </c>
      <c r="Q363" s="296">
        <v>0.0116</v>
      </c>
      <c r="R363" s="297" t="s">
        <v>641</v>
      </c>
      <c r="S363" s="298" t="s">
        <v>634</v>
      </c>
      <c r="T363" s="298"/>
      <c r="U363" s="299">
        <v>955.82</v>
      </c>
      <c r="V363" s="300">
        <v>12.136176267498064</v>
      </c>
      <c r="W363" s="300">
        <v>4139.374661005126</v>
      </c>
      <c r="X363" s="300">
        <v>14.081652432730401</v>
      </c>
      <c r="Y363" s="301">
        <v>-7.684138054130938E-11</v>
      </c>
      <c r="Z363" s="302">
        <v>0.001081931410572822</v>
      </c>
      <c r="AA363">
        <v>-0.3734727818856568</v>
      </c>
      <c r="AB363" s="172">
        <v>51.0</v>
      </c>
      <c r="AC363" s="303">
        <v>11212.861186425902</v>
      </c>
      <c r="AD363" s="304"/>
      <c r="AE363" s="304"/>
      <c r="AF363" s="304"/>
    </row>
    <row r="364">
      <c r="A364" s="285">
        <v>0.010605213864868046</v>
      </c>
      <c r="B364" s="286" t="s">
        <v>1059</v>
      </c>
      <c r="C364" s="287">
        <v>28000.0</v>
      </c>
      <c r="D364" s="288">
        <v>0.0</v>
      </c>
      <c r="E364" s="289">
        <v>556101.0</v>
      </c>
      <c r="F364" s="290">
        <v>0.008971299782299005</v>
      </c>
      <c r="G364" s="290">
        <v>3.452398755907079</v>
      </c>
      <c r="H364" s="290">
        <v>3.9000000000000004</v>
      </c>
      <c r="I364" s="290">
        <v>1.0</v>
      </c>
      <c r="J364" s="291">
        <v>0.0763</v>
      </c>
      <c r="K364" s="290">
        <v>0.003684128152232213</v>
      </c>
      <c r="L364" s="292">
        <v>0.0015596599918795894</v>
      </c>
      <c r="M364" s="293" t="s">
        <v>306</v>
      </c>
      <c r="N364" s="294">
        <v>5.547365763523475</v>
      </c>
      <c r="O364" s="295" t="s">
        <v>306</v>
      </c>
      <c r="P364" s="295" t="s">
        <v>640</v>
      </c>
      <c r="Q364" s="296">
        <v>15570.828</v>
      </c>
      <c r="R364" s="297" t="s">
        <v>644</v>
      </c>
      <c r="S364" s="298" t="s">
        <v>697</v>
      </c>
      <c r="T364" s="298"/>
      <c r="U364" s="299">
        <v>1841.17</v>
      </c>
      <c r="V364" s="300">
        <v>15.207721177294871</v>
      </c>
      <c r="W364" s="300">
        <v>697.8639485271322</v>
      </c>
      <c r="X364" s="300">
        <v>44.120271221631945</v>
      </c>
      <c r="Y364" s="301">
        <v>0.0030935127433604406</v>
      </c>
      <c r="Z364" s="302">
        <v>0.04974383586829124</v>
      </c>
      <c r="AA364">
        <v>0.017124904271602404</v>
      </c>
      <c r="AB364" s="172">
        <v>51.0</v>
      </c>
      <c r="AC364" s="303">
        <v>27302.133702201947</v>
      </c>
      <c r="AD364" s="304"/>
      <c r="AE364" s="304"/>
      <c r="AF364" s="304"/>
    </row>
    <row r="365">
      <c r="A365" s="285">
        <v>-2.4800300171732035E-4</v>
      </c>
      <c r="B365" s="286" t="s">
        <v>1060</v>
      </c>
      <c r="C365" s="287">
        <v>9050.0</v>
      </c>
      <c r="D365" s="288">
        <v>-0.012008733624454093</v>
      </c>
      <c r="E365" s="289">
        <v>33410.0</v>
      </c>
      <c r="F365" s="290">
        <v>1.8616128477651098E-4</v>
      </c>
      <c r="G365" s="290">
        <v>-1.2385165584616111</v>
      </c>
      <c r="H365" s="290">
        <v>-0.95757575758</v>
      </c>
      <c r="I365" s="290">
        <v>0.2121212121</v>
      </c>
      <c r="J365" s="291">
        <v>0.0226</v>
      </c>
      <c r="K365" s="290">
        <v>0.0012969717859072376</v>
      </c>
      <c r="L365" s="292">
        <v>-0.0028666857810741055</v>
      </c>
      <c r="M365" s="293" t="s">
        <v>306</v>
      </c>
      <c r="N365" s="294">
        <v>1.1404348703231921</v>
      </c>
      <c r="O365" s="295" t="s">
        <v>306</v>
      </c>
      <c r="P365" s="295" t="s">
        <v>650</v>
      </c>
      <c r="Q365" s="296">
        <v>302.3605</v>
      </c>
      <c r="R365" s="297" t="s">
        <v>633</v>
      </c>
      <c r="S365" s="298" t="s">
        <v>634</v>
      </c>
      <c r="T365" s="298"/>
      <c r="U365" s="299">
        <v>1229.98</v>
      </c>
      <c r="V365" s="300">
        <v>7.357843216962877</v>
      </c>
      <c r="W365" s="300">
        <v>4139.374661005126</v>
      </c>
      <c r="X365" s="300">
        <v>14.081652432730401</v>
      </c>
      <c r="Y365" s="301">
        <v>-8.944221815723835E-7</v>
      </c>
      <c r="Z365" s="302">
        <v>-3.67134356943492E-5</v>
      </c>
      <c r="AA365">
        <v>0.09180884287024282</v>
      </c>
      <c r="AB365" s="172">
        <v>51.0</v>
      </c>
      <c r="AC365" s="303">
        <v>9154.200678663725</v>
      </c>
      <c r="AD365" s="304"/>
      <c r="AE365" s="304"/>
      <c r="AF365" s="304"/>
    </row>
    <row r="366">
      <c r="A366" s="285">
        <v>0.0016829798426698291</v>
      </c>
      <c r="B366" s="286" t="s">
        <v>1061</v>
      </c>
      <c r="C366" s="287">
        <v>55200.0</v>
      </c>
      <c r="D366" s="288">
        <v>0.0</v>
      </c>
      <c r="E366" s="289">
        <v>3283110.0</v>
      </c>
      <c r="F366" s="290">
        <v>7.406912370530724E-4</v>
      </c>
      <c r="G366" s="290">
        <v>1.5491963900899983</v>
      </c>
      <c r="H366" s="290">
        <v>1.1333333334</v>
      </c>
      <c r="I366" s="290">
        <v>1.888888889</v>
      </c>
      <c r="J366" s="291">
        <v>0.0148</v>
      </c>
      <c r="K366" s="290">
        <v>6.540839954767664E-5</v>
      </c>
      <c r="L366" s="292">
        <v>7.445873436952334E-4</v>
      </c>
      <c r="M366" s="293" t="s">
        <v>306</v>
      </c>
      <c r="N366" s="294">
        <v>5.970435186147139</v>
      </c>
      <c r="O366" s="295" t="s">
        <v>306</v>
      </c>
      <c r="P366" s="295" t="s">
        <v>640</v>
      </c>
      <c r="Q366" s="296">
        <v>181227.672</v>
      </c>
      <c r="R366" s="297" t="s">
        <v>633</v>
      </c>
      <c r="S366" s="298" t="s">
        <v>697</v>
      </c>
      <c r="T366" s="298"/>
      <c r="U366" s="299">
        <v>796.1</v>
      </c>
      <c r="V366" s="300">
        <v>69.33802286144956</v>
      </c>
      <c r="W366" s="300">
        <v>697.8639485271322</v>
      </c>
      <c r="X366" s="300">
        <v>44.120271221631945</v>
      </c>
      <c r="Y366" s="301">
        <v>0.0055989561044052175</v>
      </c>
      <c r="Z366" s="302">
        <v>0.004624150861795869</v>
      </c>
      <c r="AA366">
        <v>-0.19689543849545865</v>
      </c>
      <c r="AB366" s="172">
        <v>51.0</v>
      </c>
      <c r="AC366" s="303">
        <v>55041.0998982233</v>
      </c>
      <c r="AD366" s="304"/>
      <c r="AE366" s="304"/>
      <c r="AF366" s="304"/>
    </row>
    <row r="367">
      <c r="A367" s="285">
        <v>-0.004783151539833224</v>
      </c>
      <c r="B367" s="286" t="s">
        <v>1062</v>
      </c>
      <c r="C367" s="287">
        <v>78500.0</v>
      </c>
      <c r="D367" s="288">
        <v>0.0</v>
      </c>
      <c r="E367" s="289">
        <v>1510.0</v>
      </c>
      <c r="F367" s="290">
        <v>-0.002011645958074762</v>
      </c>
      <c r="G367" s="290">
        <v>-5.728964485803093</v>
      </c>
      <c r="H367" s="290">
        <v>-2.2</v>
      </c>
      <c r="I367" s="290">
        <v>-1.0</v>
      </c>
      <c r="J367" s="291">
        <v>-0.0063</v>
      </c>
      <c r="K367" s="290">
        <v>-3.8229220172811284E-4</v>
      </c>
      <c r="L367" s="292">
        <v>-0.003210154037501703</v>
      </c>
      <c r="M367" s="293" t="s">
        <v>654</v>
      </c>
      <c r="N367" s="294">
        <v>-3.5894646313294443</v>
      </c>
      <c r="O367" s="295" t="s">
        <v>306</v>
      </c>
      <c r="P367" s="295" t="s">
        <v>632</v>
      </c>
      <c r="Q367" s="296">
        <v>118.535</v>
      </c>
      <c r="R367" s="297" t="s">
        <v>633</v>
      </c>
      <c r="S367" s="298" t="s">
        <v>682</v>
      </c>
      <c r="T367" s="298"/>
      <c r="U367" s="299">
        <v>4226.61</v>
      </c>
      <c r="V367" s="300">
        <v>18.57280420952016</v>
      </c>
      <c r="W367" s="300">
        <v>666.4325930968932</v>
      </c>
      <c r="X367" s="300">
        <v>34.23990216544156</v>
      </c>
      <c r="Y367" s="301">
        <v>-1.0436340553690079E-5</v>
      </c>
      <c r="Z367" s="302">
        <v>0.007199668147247568</v>
      </c>
      <c r="AA367">
        <v>-0.07616409831311854</v>
      </c>
      <c r="AB367" s="172">
        <v>51.0</v>
      </c>
      <c r="AC367" s="303">
        <v>78706.05310754562</v>
      </c>
      <c r="AD367" s="304"/>
      <c r="AE367" s="304"/>
      <c r="AF367" s="304"/>
    </row>
    <row r="368">
      <c r="A368" s="285">
        <v>-0.0034334216670023395</v>
      </c>
      <c r="B368" s="286" t="s">
        <v>1063</v>
      </c>
      <c r="C368" s="287">
        <v>20900.0</v>
      </c>
      <c r="D368" s="288">
        <v>0.0</v>
      </c>
      <c r="E368" s="289">
        <v>610.0</v>
      </c>
      <c r="F368" s="290">
        <v>-0.002008478808181871</v>
      </c>
      <c r="G368" s="290">
        <v>-3.2489257261189914</v>
      </c>
      <c r="H368" s="290">
        <v>-1.62</v>
      </c>
      <c r="I368" s="290">
        <v>-0.6</v>
      </c>
      <c r="J368" s="291">
        <v>-0.0095</v>
      </c>
      <c r="K368" s="290">
        <v>3.628324399484128E-5</v>
      </c>
      <c r="L368" s="292">
        <v>-0.0020045869968650203</v>
      </c>
      <c r="M368" s="293" t="s">
        <v>631</v>
      </c>
      <c r="N368" s="294">
        <v>-3.56290769028409</v>
      </c>
      <c r="O368" s="295" t="s">
        <v>306</v>
      </c>
      <c r="P368" s="295" t="s">
        <v>637</v>
      </c>
      <c r="Q368" s="296">
        <v>12.749</v>
      </c>
      <c r="R368" s="297" t="s">
        <v>633</v>
      </c>
      <c r="S368" s="298" t="s">
        <v>645</v>
      </c>
      <c r="T368" s="298"/>
      <c r="U368" s="299">
        <v>181.46</v>
      </c>
      <c r="V368" s="300">
        <v>115.17689849002535</v>
      </c>
      <c r="W368" s="300">
        <v>3169.964778636018</v>
      </c>
      <c r="X368" s="300">
        <v>17.35913669889833</v>
      </c>
      <c r="Y368" s="301">
        <v>-8.008985213647456E-7</v>
      </c>
      <c r="Z368" s="302">
        <v>0.007134505152848941</v>
      </c>
      <c r="AA368">
        <v>-0.40839119966095005</v>
      </c>
      <c r="AB368" s="172">
        <v>51.0</v>
      </c>
      <c r="AC368" s="303">
        <v>21110.832647655232</v>
      </c>
      <c r="AD368" s="304"/>
      <c r="AE368" s="304"/>
      <c r="AF368" s="304"/>
    </row>
    <row r="369">
      <c r="A369" s="285">
        <v>-6.193420470175801E-4</v>
      </c>
      <c r="B369" s="286" t="s">
        <v>1064</v>
      </c>
      <c r="C369" s="287">
        <v>102500.0</v>
      </c>
      <c r="D369" s="288">
        <v>0.01990049751243772</v>
      </c>
      <c r="E369" s="289">
        <v>321810.0</v>
      </c>
      <c r="F369" s="290">
        <v>8.557824904734302E-5</v>
      </c>
      <c r="G369" s="290">
        <v>-0.2825645942814263</v>
      </c>
      <c r="H369" s="290">
        <v>-0.8</v>
      </c>
      <c r="I369" s="290">
        <v>1.0</v>
      </c>
      <c r="J369" s="291">
        <v>0.0089</v>
      </c>
      <c r="K369" s="290">
        <v>-7.084222304821104E-4</v>
      </c>
      <c r="L369" s="292">
        <v>8.947829122106472E-5</v>
      </c>
      <c r="M369" s="293" t="s">
        <v>631</v>
      </c>
      <c r="N369" s="294">
        <v>8.119034357097537</v>
      </c>
      <c r="O369" s="295" t="s">
        <v>306</v>
      </c>
      <c r="P369" s="295" t="s">
        <v>640</v>
      </c>
      <c r="Q369" s="296">
        <v>32985.525</v>
      </c>
      <c r="R369" s="297" t="s">
        <v>633</v>
      </c>
      <c r="S369" s="298" t="s">
        <v>645</v>
      </c>
      <c r="T369" s="298"/>
      <c r="U369" s="299">
        <v>4702.98</v>
      </c>
      <c r="V369" s="300">
        <v>21.794691876214657</v>
      </c>
      <c r="W369" s="300">
        <v>3169.964778636018</v>
      </c>
      <c r="X369" s="300">
        <v>17.35913669889833</v>
      </c>
      <c r="Y369" s="301">
        <v>-4.0256995133122585E-4</v>
      </c>
      <c r="Z369" s="302">
        <v>2.7885847992001735E-4</v>
      </c>
      <c r="AA369">
        <v>-0.15604805725492377</v>
      </c>
      <c r="AB369" s="172">
        <v>51.0</v>
      </c>
      <c r="AC369" s="303">
        <v>101994.5177020709</v>
      </c>
      <c r="AD369" s="304"/>
      <c r="AE369" s="304"/>
      <c r="AF369" s="304"/>
    </row>
    <row r="370">
      <c r="A370" s="285">
        <v>-0.0018079620624338814</v>
      </c>
      <c r="B370" s="286" t="s">
        <v>1065</v>
      </c>
      <c r="C370" s="287">
        <v>20500.0</v>
      </c>
      <c r="D370" s="288">
        <v>0.0</v>
      </c>
      <c r="E370" s="289">
        <v>1.0</v>
      </c>
      <c r="F370" s="290">
        <v>-1.5359262910203978E-4</v>
      </c>
      <c r="G370" s="290">
        <v>-3.6407131958815526</v>
      </c>
      <c r="H370" s="290">
        <v>-2.06</v>
      </c>
      <c r="I370" s="290">
        <v>-0.1</v>
      </c>
      <c r="J370" s="291">
        <v>0.0</v>
      </c>
      <c r="K370" s="290">
        <v>6.013467249117695E-5</v>
      </c>
      <c r="L370" s="292">
        <v>-0.0010166386408697679</v>
      </c>
      <c r="M370" s="293" t="s">
        <v>631</v>
      </c>
      <c r="N370" s="294">
        <v>-1.1664458953116896</v>
      </c>
      <c r="O370" s="295" t="s">
        <v>306</v>
      </c>
      <c r="P370" s="295" t="s">
        <v>658</v>
      </c>
      <c r="Q370" s="296">
        <v>0.0205</v>
      </c>
      <c r="R370" s="297" t="s">
        <v>641</v>
      </c>
      <c r="S370" s="298" t="s">
        <v>666</v>
      </c>
      <c r="T370" s="298"/>
      <c r="U370" s="299">
        <v>2545.34</v>
      </c>
      <c r="V370" s="300">
        <v>8.05393385559493</v>
      </c>
      <c r="W370" s="300">
        <v>1979.6298556175075</v>
      </c>
      <c r="X370" s="300">
        <v>16.817246068236063</v>
      </c>
      <c r="Y370" s="301">
        <v>-6.771295284766194E-10</v>
      </c>
      <c r="Z370" s="302">
        <v>1.8594814894742104E-4</v>
      </c>
      <c r="AA370">
        <v>0.02995617135818751</v>
      </c>
      <c r="AB370" s="172">
        <v>51.0</v>
      </c>
      <c r="AC370" s="303">
        <v>20597.14791015169</v>
      </c>
      <c r="AD370" s="304"/>
      <c r="AE370" s="304"/>
      <c r="AF370" s="304"/>
    </row>
    <row r="371">
      <c r="A371" s="285">
        <v>-0.004768686372964197</v>
      </c>
      <c r="B371" s="286" t="s">
        <v>1066</v>
      </c>
      <c r="C371" s="287">
        <v>17300.0</v>
      </c>
      <c r="D371" s="288">
        <v>-0.011428571428571344</v>
      </c>
      <c r="E371" s="289">
        <v>132110.0</v>
      </c>
      <c r="F371" s="290">
        <v>-0.002001698086744983</v>
      </c>
      <c r="G371" s="290">
        <v>-6.712680502919292</v>
      </c>
      <c r="H371" s="290">
        <v>-2.2</v>
      </c>
      <c r="I371" s="290">
        <v>-1.0</v>
      </c>
      <c r="J371" s="291">
        <v>0.0</v>
      </c>
      <c r="K371" s="290">
        <v>1.5135696927911395E-4</v>
      </c>
      <c r="L371" s="292">
        <v>-0.003129465048651795</v>
      </c>
      <c r="M371" s="293" t="s">
        <v>636</v>
      </c>
      <c r="N371" s="294">
        <v>-4.494216490689973</v>
      </c>
      <c r="O371" s="295" t="s">
        <v>306</v>
      </c>
      <c r="P371" s="295" t="s">
        <v>632</v>
      </c>
      <c r="Q371" s="296">
        <v>2285.503</v>
      </c>
      <c r="R371" s="297" t="s">
        <v>633</v>
      </c>
      <c r="S371" s="298" t="s">
        <v>908</v>
      </c>
      <c r="T371" s="298" t="s">
        <v>908</v>
      </c>
      <c r="U371" s="299">
        <v>59.38</v>
      </c>
      <c r="V371" s="300">
        <v>291.3438868305827</v>
      </c>
      <c r="W371" s="300">
        <v>3588.979066283138</v>
      </c>
      <c r="X371" s="300">
        <v>14.220004437338755</v>
      </c>
      <c r="Y371" s="301">
        <v>-1.9913199311864653E-4</v>
      </c>
      <c r="Z371" s="302">
        <v>0.0089864321754005</v>
      </c>
      <c r="AA371">
        <v>-0.4457905421032865</v>
      </c>
      <c r="AB371" s="172">
        <v>51.0</v>
      </c>
      <c r="AC371" s="303">
        <v>17597.521973759223</v>
      </c>
      <c r="AD371" s="304"/>
      <c r="AE371" s="304"/>
      <c r="AF371" s="304"/>
    </row>
    <row r="372">
      <c r="A372" s="285">
        <v>0.007853295060776243</v>
      </c>
      <c r="B372" s="286" t="s">
        <v>1067</v>
      </c>
      <c r="C372" s="287">
        <v>15200.0</v>
      </c>
      <c r="D372" s="288">
        <v>0.0</v>
      </c>
      <c r="E372" s="289">
        <v>12601.0</v>
      </c>
      <c r="F372" s="290">
        <v>0.008396689719325764</v>
      </c>
      <c r="G372" s="290">
        <v>2.4355096016253643</v>
      </c>
      <c r="H372" s="290">
        <v>-0.3</v>
      </c>
      <c r="I372" s="290">
        <v>1.0</v>
      </c>
      <c r="J372" s="291">
        <v>0.0935</v>
      </c>
      <c r="K372" s="290">
        <v>0.005097087483427595</v>
      </c>
      <c r="L372" s="292">
        <v>-0.006407397116076956</v>
      </c>
      <c r="M372" s="293" t="s">
        <v>306</v>
      </c>
      <c r="N372" s="294">
        <v>2.9035746132855174</v>
      </c>
      <c r="O372" s="295" t="s">
        <v>306</v>
      </c>
      <c r="P372" s="295" t="s">
        <v>640</v>
      </c>
      <c r="Q372" s="296">
        <v>191.5352</v>
      </c>
      <c r="R372" s="297" t="s">
        <v>641</v>
      </c>
      <c r="S372" s="298" t="s">
        <v>664</v>
      </c>
      <c r="T372" s="298"/>
      <c r="U372" s="299">
        <v>2579.68</v>
      </c>
      <c r="V372" s="300">
        <v>5.892203684177883</v>
      </c>
      <c r="W372" s="300">
        <v>1378.3187956356803</v>
      </c>
      <c r="X372" s="300">
        <v>13.028471494035479</v>
      </c>
      <c r="Y372" s="301">
        <v>2.873242473014419E-5</v>
      </c>
      <c r="Z372" s="302">
        <v>0.02449899665855972</v>
      </c>
      <c r="AA372">
        <v>0.030766138324417325</v>
      </c>
      <c r="AB372" s="172">
        <v>51.0</v>
      </c>
      <c r="AC372" s="303">
        <v>15022.660553887496</v>
      </c>
      <c r="AD372" s="304"/>
      <c r="AE372" s="304"/>
      <c r="AF372" s="304"/>
    </row>
    <row r="373">
      <c r="A373" s="285">
        <v>0.0029032940950538444</v>
      </c>
      <c r="B373" s="286" t="s">
        <v>1068</v>
      </c>
      <c r="C373" s="287">
        <v>12100.0</v>
      </c>
      <c r="D373" s="288">
        <v>0.0</v>
      </c>
      <c r="E373" s="289">
        <v>5852710.0</v>
      </c>
      <c r="F373" s="290">
        <v>0.0023701459034580212</v>
      </c>
      <c r="G373" s="290">
        <v>1.7735244528444007</v>
      </c>
      <c r="H373" s="290">
        <v>-0.3</v>
      </c>
      <c r="I373" s="290">
        <v>1.0</v>
      </c>
      <c r="J373" s="291">
        <v>0.0386</v>
      </c>
      <c r="K373" s="290">
        <v>0.001431179207140822</v>
      </c>
      <c r="L373" s="292">
        <v>0.002374057999831689</v>
      </c>
      <c r="M373" s="293" t="s">
        <v>306</v>
      </c>
      <c r="N373" s="294">
        <v>3.3362855291965547</v>
      </c>
      <c r="O373" s="295" t="s">
        <v>306</v>
      </c>
      <c r="P373" s="295" t="s">
        <v>650</v>
      </c>
      <c r="Q373" s="296">
        <v>70817.791</v>
      </c>
      <c r="R373" s="297" t="s">
        <v>633</v>
      </c>
      <c r="S373" s="298" t="s">
        <v>724</v>
      </c>
      <c r="T373" s="298" t="s">
        <v>1034</v>
      </c>
      <c r="U373" s="299">
        <v>937.16</v>
      </c>
      <c r="V373" s="300">
        <v>12.911349182636904</v>
      </c>
      <c r="W373" s="300">
        <v>1627.2018012279375</v>
      </c>
      <c r="X373" s="300">
        <v>17.321263501912235</v>
      </c>
      <c r="Y373" s="301">
        <v>0.003888237410561748</v>
      </c>
      <c r="Z373" s="302">
        <v>0.00810645204795766</v>
      </c>
      <c r="AA373">
        <v>0.12320792721895413</v>
      </c>
      <c r="AB373" s="172">
        <v>51.0</v>
      </c>
      <c r="AC373" s="303">
        <v>12234.420656152799</v>
      </c>
      <c r="AD373" s="304"/>
      <c r="AE373" s="304"/>
      <c r="AF373" s="304"/>
    </row>
    <row r="374">
      <c r="A374" s="285">
        <v>0.0011687795638525434</v>
      </c>
      <c r="B374" s="286" t="s">
        <v>1069</v>
      </c>
      <c r="C374" s="287">
        <v>23450.0</v>
      </c>
      <c r="D374" s="288">
        <v>0.010775862068965525</v>
      </c>
      <c r="E374" s="289">
        <v>231910.0</v>
      </c>
      <c r="F374" s="290">
        <v>7.195502571340185E-4</v>
      </c>
      <c r="G374" s="290">
        <v>0.10907206500197975</v>
      </c>
      <c r="H374" s="290">
        <v>0.6</v>
      </c>
      <c r="I374" s="290">
        <v>1.0</v>
      </c>
      <c r="J374" s="291">
        <v>0.0086</v>
      </c>
      <c r="K374" s="290">
        <v>2.6787503222950053E-4</v>
      </c>
      <c r="L374" s="292">
        <v>7.234295977174395E-4</v>
      </c>
      <c r="M374" s="293" t="s">
        <v>306</v>
      </c>
      <c r="N374" s="294">
        <v>13.916943106585396</v>
      </c>
      <c r="O374" s="295" t="s">
        <v>306</v>
      </c>
      <c r="P374" s="295" t="s">
        <v>632</v>
      </c>
      <c r="Q374" s="296">
        <v>5438.2895</v>
      </c>
      <c r="R374" s="297" t="s">
        <v>633</v>
      </c>
      <c r="S374" s="298" t="s">
        <v>724</v>
      </c>
      <c r="T374" s="298" t="s">
        <v>1034</v>
      </c>
      <c r="U374" s="299">
        <v>3142.73</v>
      </c>
      <c r="V374" s="300">
        <v>7.461665494649556</v>
      </c>
      <c r="W374" s="300">
        <v>1627.2018012279375</v>
      </c>
      <c r="X374" s="300">
        <v>17.321263501912235</v>
      </c>
      <c r="Y374" s="301">
        <v>1.1815686308890758E-4</v>
      </c>
      <c r="Z374" s="302">
        <v>0.002053680442859993</v>
      </c>
      <c r="AA374">
        <v>0.18306895501741227</v>
      </c>
      <c r="AB374" s="172">
        <v>51.0</v>
      </c>
      <c r="AC374" s="303">
        <v>23587.180756501097</v>
      </c>
      <c r="AD374" s="304"/>
      <c r="AE374" s="304"/>
      <c r="AF374" s="304"/>
    </row>
    <row r="375">
      <c r="A375" s="285">
        <v>-0.004773926462618808</v>
      </c>
      <c r="B375" s="286" t="s">
        <v>1070</v>
      </c>
      <c r="C375" s="287">
        <v>800.0</v>
      </c>
      <c r="D375" s="288">
        <v>0.0</v>
      </c>
      <c r="E375" s="289">
        <v>1.0</v>
      </c>
      <c r="F375" s="290">
        <v>-0.001946453114452411</v>
      </c>
      <c r="G375" s="290">
        <v>-6.7922614277716855</v>
      </c>
      <c r="H375" s="290">
        <v>-2.2</v>
      </c>
      <c r="I375" s="290">
        <v>-1.0</v>
      </c>
      <c r="J375" s="291">
        <v>-0.1111</v>
      </c>
      <c r="K375" s="290">
        <v>5.831359756504676E-5</v>
      </c>
      <c r="L375" s="292">
        <v>-0.001942659903463839</v>
      </c>
      <c r="M375" s="293" t="s">
        <v>636</v>
      </c>
      <c r="N375" s="294">
        <v>-5.5176655892959765</v>
      </c>
      <c r="O375" s="295" t="s">
        <v>306</v>
      </c>
      <c r="P375" s="295" t="s">
        <v>637</v>
      </c>
      <c r="Q375" s="296">
        <v>8.0E-4</v>
      </c>
      <c r="R375" s="297" t="s">
        <v>641</v>
      </c>
      <c r="S375" s="298" t="s">
        <v>675</v>
      </c>
      <c r="T375" s="298"/>
      <c r="U375" s="299">
        <v>-3323.42</v>
      </c>
      <c r="V375" s="300" t="s">
        <v>306</v>
      </c>
      <c r="W375" s="300">
        <v>2535.477406310261</v>
      </c>
      <c r="X375" s="300">
        <v>20.629181401078693</v>
      </c>
      <c r="Y375" s="301">
        <v>-6.990368133294226E-11</v>
      </c>
      <c r="Z375" s="302">
        <v>0.010719140132992836</v>
      </c>
      <c r="AA375">
        <v>-0.6207494112772238</v>
      </c>
      <c r="AB375" s="172">
        <v>51.0</v>
      </c>
      <c r="AC375" s="303">
        <v>821.069029148293</v>
      </c>
      <c r="AD375" s="304"/>
      <c r="AE375" s="304"/>
      <c r="AF375" s="304"/>
    </row>
    <row r="376">
      <c r="A376" s="285">
        <v>0.006564243668980011</v>
      </c>
      <c r="B376" s="286" t="s">
        <v>1071</v>
      </c>
      <c r="C376" s="287">
        <v>7200.0</v>
      </c>
      <c r="D376" s="288">
        <v>0.0</v>
      </c>
      <c r="E376" s="289">
        <v>1401.0</v>
      </c>
      <c r="F376" s="290">
        <v>0.006999354746251236</v>
      </c>
      <c r="G376" s="290">
        <v>2.4018994931357516</v>
      </c>
      <c r="H376" s="290">
        <v>-0.3</v>
      </c>
      <c r="I376" s="290">
        <v>1.0</v>
      </c>
      <c r="J376" s="291">
        <v>0.0746</v>
      </c>
      <c r="K376" s="290">
        <v>0.002833191825282217</v>
      </c>
      <c r="L376" s="292">
        <v>0.004998520511380271</v>
      </c>
      <c r="M376" s="293" t="s">
        <v>306</v>
      </c>
      <c r="N376" s="294">
        <v>3.8421651756190953</v>
      </c>
      <c r="O376" s="295" t="s">
        <v>306</v>
      </c>
      <c r="P376" s="295" t="s">
        <v>640</v>
      </c>
      <c r="Q376" s="296">
        <v>10.0872</v>
      </c>
      <c r="R376" s="297" t="s">
        <v>641</v>
      </c>
      <c r="S376" s="298" t="s">
        <v>664</v>
      </c>
      <c r="T376" s="298"/>
      <c r="U376" s="299">
        <v>50.0</v>
      </c>
      <c r="V376" s="300">
        <v>144.0</v>
      </c>
      <c r="W376" s="300">
        <v>1378.3187956356803</v>
      </c>
      <c r="X376" s="300">
        <v>13.028471494035479</v>
      </c>
      <c r="Y376" s="301">
        <v>1.247246331186389E-6</v>
      </c>
      <c r="Z376" s="302">
        <v>0.026936841107989086</v>
      </c>
      <c r="AA376">
        <v>-0.5571154189168641</v>
      </c>
      <c r="AB376" s="172">
        <v>51.0</v>
      </c>
      <c r="AC376" s="303">
        <v>7142.2544021802</v>
      </c>
      <c r="AD376" s="304"/>
      <c r="AE376" s="304"/>
      <c r="AF376" s="304"/>
    </row>
    <row r="377">
      <c r="A377" s="285">
        <v>-0.0049483171747263955</v>
      </c>
      <c r="B377" s="286" t="s">
        <v>1072</v>
      </c>
      <c r="C377" s="287">
        <v>30200.0</v>
      </c>
      <c r="D377" s="288">
        <v>0.0</v>
      </c>
      <c r="E377" s="289">
        <v>172810.0</v>
      </c>
      <c r="F377" s="290">
        <v>-0.0019957993040615064</v>
      </c>
      <c r="G377" s="290">
        <v>-4.367915459145319</v>
      </c>
      <c r="H377" s="290">
        <v>-1.64146341464</v>
      </c>
      <c r="I377" s="290">
        <v>-0.7073170732</v>
      </c>
      <c r="J377" s="291">
        <v>0.01</v>
      </c>
      <c r="K377" s="290">
        <v>-0.002203517402472578</v>
      </c>
      <c r="L377" s="292">
        <v>-0.011154680761376573</v>
      </c>
      <c r="M377" s="293" t="s">
        <v>654</v>
      </c>
      <c r="N377" s="294">
        <v>-2.558445463292157</v>
      </c>
      <c r="O377" s="295" t="s">
        <v>306</v>
      </c>
      <c r="P377" s="295" t="s">
        <v>632</v>
      </c>
      <c r="Q377" s="296">
        <v>5218.862</v>
      </c>
      <c r="R377" s="297" t="s">
        <v>633</v>
      </c>
      <c r="S377" s="298" t="s">
        <v>645</v>
      </c>
      <c r="T377" s="298" t="s">
        <v>697</v>
      </c>
      <c r="U377" s="299">
        <v>219.04</v>
      </c>
      <c r="V377" s="300">
        <v>137.87436084733383</v>
      </c>
      <c r="W377" s="300">
        <v>3169.964778636018</v>
      </c>
      <c r="X377" s="300">
        <v>17.35913669889833</v>
      </c>
      <c r="Y377" s="301">
        <v>-4.8687277515245504E-4</v>
      </c>
      <c r="Z377" s="302">
        <v>0.0055002359545087524</v>
      </c>
      <c r="AA377">
        <v>-0.3597694175967183</v>
      </c>
      <c r="AB377" s="172">
        <v>51.0</v>
      </c>
      <c r="AC377" s="303">
        <v>30522.50562924679</v>
      </c>
      <c r="AD377" s="304"/>
      <c r="AE377" s="304"/>
      <c r="AF377" s="304"/>
    </row>
    <row r="378">
      <c r="A378" s="285" t="e">
        <v>#N/A</v>
      </c>
      <c r="B378" s="307" t="s">
        <v>1073</v>
      </c>
      <c r="C378" s="287">
        <v>10200.0</v>
      </c>
      <c r="D378" s="288">
        <v>0.09677419354838701</v>
      </c>
      <c r="E378" s="289">
        <v>290001.00000000006</v>
      </c>
      <c r="F378" s="290">
        <v>0.0386086283904723</v>
      </c>
      <c r="G378" s="290">
        <v>7.214453338710963</v>
      </c>
      <c r="H378" s="290">
        <v>7.2</v>
      </c>
      <c r="I378" s="290">
        <v>1.0</v>
      </c>
      <c r="J378" s="291">
        <v>0.4366</v>
      </c>
      <c r="K378" s="290">
        <v>0.015740572999189593</v>
      </c>
      <c r="L378" s="292">
        <v>0.010005083603030984</v>
      </c>
      <c r="M378" s="293" t="s">
        <v>1074</v>
      </c>
      <c r="N378" s="294">
        <v>10.571369555828575</v>
      </c>
      <c r="O378" s="295" t="s">
        <v>306</v>
      </c>
      <c r="P378" s="295" t="s">
        <v>640</v>
      </c>
      <c r="Q378" s="296">
        <v>2958.0102000000006</v>
      </c>
      <c r="R378" s="297" t="s">
        <v>644</v>
      </c>
      <c r="S378" s="298" t="s">
        <v>651</v>
      </c>
      <c r="T378" s="298"/>
      <c r="U378" s="299">
        <v>114.12</v>
      </c>
      <c r="V378" s="300">
        <v>89.37960042060988</v>
      </c>
      <c r="W378" s="300">
        <v>1747.6389274377245</v>
      </c>
      <c r="X378" s="300">
        <v>8.327206461722362</v>
      </c>
      <c r="Y378" s="301">
        <v>0.002877575920856934</v>
      </c>
      <c r="Z378" s="302">
        <v>0.4195334334805342</v>
      </c>
      <c r="AA378">
        <v>-0.42469151387040793</v>
      </c>
      <c r="AB378" s="172">
        <v>51.0</v>
      </c>
      <c r="AC378" s="303">
        <v>10019.268961544989</v>
      </c>
      <c r="AD378" s="304"/>
      <c r="AE378" s="304"/>
      <c r="AF378" s="304"/>
    </row>
    <row r="379">
      <c r="A379" s="285">
        <v>-0.0021735252748034764</v>
      </c>
      <c r="B379" s="286" t="s">
        <v>1075</v>
      </c>
      <c r="C379" s="287">
        <v>7500.0</v>
      </c>
      <c r="D379" s="288">
        <v>0.0</v>
      </c>
      <c r="E379" s="289">
        <v>200.99999999999997</v>
      </c>
      <c r="F379" s="290">
        <v>-0.0017334809960099238</v>
      </c>
      <c r="G379" s="290">
        <v>-1.5313575583199655</v>
      </c>
      <c r="H379" s="290">
        <v>-1.0</v>
      </c>
      <c r="I379" s="290">
        <v>0.0</v>
      </c>
      <c r="J379" s="291">
        <v>-0.0132</v>
      </c>
      <c r="K379" s="290">
        <v>-3.466148528275052E-5</v>
      </c>
      <c r="L379" s="292">
        <v>-0.001729580204343359</v>
      </c>
      <c r="M379" s="293" t="s">
        <v>631</v>
      </c>
      <c r="N379" s="294">
        <v>-0.92303323570741</v>
      </c>
      <c r="O379" s="295" t="s">
        <v>306</v>
      </c>
      <c r="P379" s="295" t="s">
        <v>658</v>
      </c>
      <c r="Q379" s="296">
        <v>1.5074999999999998</v>
      </c>
      <c r="R379" s="297" t="s">
        <v>641</v>
      </c>
      <c r="S379" s="298" t="s">
        <v>666</v>
      </c>
      <c r="T379" s="298" t="s">
        <v>697</v>
      </c>
      <c r="U379" s="299">
        <v>749.53</v>
      </c>
      <c r="V379" s="300">
        <v>10.006270596240311</v>
      </c>
      <c r="W379" s="300">
        <v>1979.6298556175075</v>
      </c>
      <c r="X379" s="300">
        <v>16.817246068236063</v>
      </c>
      <c r="Y379" s="301">
        <v>-6.00570060928114E-8</v>
      </c>
      <c r="Z379" s="302">
        <v>0.001739047229973426</v>
      </c>
      <c r="AA379">
        <v>-0.34099686040272115</v>
      </c>
      <c r="AB379" s="172">
        <v>51.0</v>
      </c>
      <c r="AC379" s="303">
        <v>7531.667412013966</v>
      </c>
      <c r="AD379" s="304"/>
      <c r="AE379" s="304"/>
      <c r="AF379" s="304"/>
    </row>
    <row r="380">
      <c r="A380" s="285">
        <v>-0.0035638973741683984</v>
      </c>
      <c r="B380" s="286" t="s">
        <v>1076</v>
      </c>
      <c r="C380" s="287">
        <v>85500.0</v>
      </c>
      <c r="D380" s="288">
        <v>0.0</v>
      </c>
      <c r="E380" s="289">
        <v>39110.0</v>
      </c>
      <c r="F380" s="290">
        <v>-0.0020065011014789745</v>
      </c>
      <c r="G380" s="290">
        <v>-3.6218971279694174</v>
      </c>
      <c r="H380" s="290">
        <v>-1.515384615384</v>
      </c>
      <c r="I380" s="290">
        <v>-0.07692307692</v>
      </c>
      <c r="J380" s="291">
        <v>-0.0299</v>
      </c>
      <c r="K380" s="290">
        <v>-6.178459385379285E-4</v>
      </c>
      <c r="L380" s="292">
        <v>-0.0020026400488195335</v>
      </c>
      <c r="M380" s="293" t="s">
        <v>631</v>
      </c>
      <c r="N380" s="294">
        <v>-0.7480904321582936</v>
      </c>
      <c r="O380" s="295" t="s">
        <v>306</v>
      </c>
      <c r="P380" s="295" t="s">
        <v>637</v>
      </c>
      <c r="Q380" s="296">
        <v>3343.905</v>
      </c>
      <c r="R380" s="297" t="s">
        <v>633</v>
      </c>
      <c r="S380" s="298" t="s">
        <v>634</v>
      </c>
      <c r="T380" s="298"/>
      <c r="U380" s="299">
        <v>8241.07</v>
      </c>
      <c r="V380" s="300">
        <v>10.374866370507714</v>
      </c>
      <c r="W380" s="300">
        <v>4139.374661005126</v>
      </c>
      <c r="X380" s="300">
        <v>14.081652432730401</v>
      </c>
      <c r="Y380" s="301">
        <v>-2.207234861457383E-4</v>
      </c>
      <c r="Z380" s="302">
        <v>0.001927123069934195</v>
      </c>
      <c r="AA380">
        <v>0.0837113956407527</v>
      </c>
      <c r="AB380" s="172">
        <v>51.0</v>
      </c>
      <c r="AC380" s="303">
        <v>86523.34140411328</v>
      </c>
      <c r="AD380" s="304"/>
      <c r="AE380" s="304"/>
      <c r="AF380" s="304"/>
    </row>
    <row r="381">
      <c r="A381" s="285">
        <v>3.714395556377434E-5</v>
      </c>
      <c r="B381" s="286" t="s">
        <v>1077</v>
      </c>
      <c r="C381" s="287">
        <v>31000.0</v>
      </c>
      <c r="D381" s="288">
        <v>0.0</v>
      </c>
      <c r="E381" s="289">
        <v>1.0</v>
      </c>
      <c r="F381" s="290">
        <v>6.350309255528917E-4</v>
      </c>
      <c r="G381" s="290">
        <v>-0.27260656794307775</v>
      </c>
      <c r="H381" s="290">
        <v>-0.8</v>
      </c>
      <c r="I381" s="290">
        <v>1.0</v>
      </c>
      <c r="J381" s="291">
        <v>0.0</v>
      </c>
      <c r="K381" s="290">
        <v>6.571550422861789E-5</v>
      </c>
      <c r="L381" s="292">
        <v>-0.0015403234434250095</v>
      </c>
      <c r="M381" s="293" t="s">
        <v>306</v>
      </c>
      <c r="N381" s="294">
        <v>1.2605770823490992</v>
      </c>
      <c r="O381" s="295" t="s">
        <v>306</v>
      </c>
      <c r="P381" s="295" t="s">
        <v>650</v>
      </c>
      <c r="Q381" s="296">
        <v>0.031</v>
      </c>
      <c r="R381" s="297" t="s">
        <v>644</v>
      </c>
      <c r="S381" s="298" t="s">
        <v>652</v>
      </c>
      <c r="T381" s="298"/>
      <c r="U381" s="299">
        <v>2899.31</v>
      </c>
      <c r="V381" s="300">
        <v>10.692199178425211</v>
      </c>
      <c r="W381" s="300">
        <v>2161.2437566754165</v>
      </c>
      <c r="X381" s="300">
        <v>21.578845214304778</v>
      </c>
      <c r="Y381" s="301">
        <v>2.3568976023851277E-11</v>
      </c>
      <c r="Z381" s="302">
        <v>7.82581728334142E-4</v>
      </c>
      <c r="AA381">
        <v>-0.11816259654878725</v>
      </c>
      <c r="AB381" s="172">
        <v>51.0</v>
      </c>
      <c r="AC381" s="303">
        <v>31026.99546252924</v>
      </c>
      <c r="AD381" s="304"/>
      <c r="AE381" s="304"/>
      <c r="AF381" s="304"/>
    </row>
    <row r="382">
      <c r="A382" s="285">
        <v>4.92730545655972E-4</v>
      </c>
      <c r="B382" s="286" t="s">
        <v>1078</v>
      </c>
      <c r="C382" s="287">
        <v>9500.0</v>
      </c>
      <c r="D382" s="288">
        <v>0.010638297872340496</v>
      </c>
      <c r="E382" s="289">
        <v>11101.0</v>
      </c>
      <c r="F382" s="290">
        <v>7.727950340100762E-4</v>
      </c>
      <c r="G382" s="290">
        <v>-0.26254548289402385</v>
      </c>
      <c r="H382" s="290">
        <v>-0.8</v>
      </c>
      <c r="I382" s="290">
        <v>1.0</v>
      </c>
      <c r="J382" s="291">
        <v>0.0</v>
      </c>
      <c r="K382" s="290">
        <v>8.153681951601246E-4</v>
      </c>
      <c r="L382" s="292">
        <v>-0.005313023773093093</v>
      </c>
      <c r="M382" s="293" t="s">
        <v>306</v>
      </c>
      <c r="N382" s="294">
        <v>1.0414009988181285</v>
      </c>
      <c r="O382" s="295" t="s">
        <v>306</v>
      </c>
      <c r="P382" s="295" t="s">
        <v>640</v>
      </c>
      <c r="Q382" s="296">
        <v>105.4595</v>
      </c>
      <c r="R382" s="297" t="s">
        <v>644</v>
      </c>
      <c r="S382" s="298" t="s">
        <v>666</v>
      </c>
      <c r="T382" s="298"/>
      <c r="U382" s="299">
        <v>1278.02</v>
      </c>
      <c r="V382" s="300">
        <v>7.433373499632244</v>
      </c>
      <c r="W382" s="300">
        <v>1979.6298556175075</v>
      </c>
      <c r="X382" s="300">
        <v>16.817246068236063</v>
      </c>
      <c r="Y382" s="301">
        <v>1.0563594427495238E-6</v>
      </c>
      <c r="Z382" s="302">
        <v>9.231437354232851E-4</v>
      </c>
      <c r="AA382">
        <v>-0.12067083137071088</v>
      </c>
      <c r="AB382" s="172">
        <v>51.0</v>
      </c>
      <c r="AC382" s="303">
        <v>9423.423784556197</v>
      </c>
      <c r="AD382" s="304"/>
      <c r="AE382" s="304"/>
      <c r="AF382" s="304"/>
    </row>
    <row r="383">
      <c r="A383" s="285">
        <v>0.014704519007293016</v>
      </c>
      <c r="B383" s="286" t="s">
        <v>1079</v>
      </c>
      <c r="C383" s="287">
        <v>16900.0</v>
      </c>
      <c r="D383" s="288">
        <v>0.0</v>
      </c>
      <c r="E383" s="289">
        <v>337401.0</v>
      </c>
      <c r="F383" s="290">
        <v>0.014071782227698216</v>
      </c>
      <c r="G383" s="290">
        <v>5.962449715401056</v>
      </c>
      <c r="H383" s="290">
        <v>4.6</v>
      </c>
      <c r="I383" s="290">
        <v>1.0</v>
      </c>
      <c r="J383" s="291">
        <v>0.1319</v>
      </c>
      <c r="K383" s="290">
        <v>0.006708787099157101</v>
      </c>
      <c r="L383" s="292">
        <v>5.8839108712049545E-5</v>
      </c>
      <c r="M383" s="293" t="s">
        <v>306</v>
      </c>
      <c r="N383" s="294">
        <v>5.9471854686921315</v>
      </c>
      <c r="O383" s="295" t="s">
        <v>306</v>
      </c>
      <c r="P383" s="295" t="s">
        <v>640</v>
      </c>
      <c r="Q383" s="296">
        <v>5702.0769</v>
      </c>
      <c r="R383" s="297" t="s">
        <v>644</v>
      </c>
      <c r="S383" s="298" t="s">
        <v>664</v>
      </c>
      <c r="T383" s="298" t="s">
        <v>697</v>
      </c>
      <c r="U383" s="299">
        <v>2802.96</v>
      </c>
      <c r="V383" s="300">
        <v>6.029340411564917</v>
      </c>
      <c r="W383" s="300">
        <v>1378.3187956356803</v>
      </c>
      <c r="X383" s="300">
        <v>13.028471494035479</v>
      </c>
      <c r="Y383" s="301">
        <v>0.0015818789413631796</v>
      </c>
      <c r="Z383" s="302">
        <v>0.08435692270905738</v>
      </c>
      <c r="AA383">
        <v>0.02612922001176199</v>
      </c>
      <c r="AB383" s="172">
        <v>51.0</v>
      </c>
      <c r="AC383" s="303">
        <v>16601.89869010449</v>
      </c>
      <c r="AD383" s="304"/>
      <c r="AE383" s="304"/>
      <c r="AF383" s="304"/>
    </row>
    <row r="384">
      <c r="A384" s="285">
        <v>0.015382698483700014</v>
      </c>
      <c r="B384" s="286" t="s">
        <v>1080</v>
      </c>
      <c r="C384" s="287">
        <v>11000.0</v>
      </c>
      <c r="D384" s="288">
        <v>0.028037383177570208</v>
      </c>
      <c r="E384" s="289">
        <v>1046300.9999999999</v>
      </c>
      <c r="F384" s="290">
        <v>0.015530269066624766</v>
      </c>
      <c r="G384" s="290">
        <v>5.799898850248514</v>
      </c>
      <c r="H384" s="290">
        <v>1.6</v>
      </c>
      <c r="I384" s="290">
        <v>1.0</v>
      </c>
      <c r="J384" s="291">
        <v>0.1828</v>
      </c>
      <c r="K384" s="290">
        <v>0.007796287090099179</v>
      </c>
      <c r="L384" s="292">
        <v>-0.001864345320710904</v>
      </c>
      <c r="M384" s="293" t="s">
        <v>678</v>
      </c>
      <c r="N384" s="294">
        <v>5.554581250946392</v>
      </c>
      <c r="O384" s="295" t="s">
        <v>306</v>
      </c>
      <c r="P384" s="295" t="s">
        <v>640</v>
      </c>
      <c r="Q384" s="296">
        <v>11509.310999999998</v>
      </c>
      <c r="R384" s="297" t="s">
        <v>644</v>
      </c>
      <c r="S384" s="298" t="s">
        <v>697</v>
      </c>
      <c r="T384" s="298"/>
      <c r="U384" s="299">
        <v>520.55</v>
      </c>
      <c r="V384" s="300">
        <v>21.131495533570263</v>
      </c>
      <c r="W384" s="300">
        <v>697.8639485271322</v>
      </c>
      <c r="X384" s="300">
        <v>44.120271221631945</v>
      </c>
      <c r="Y384" s="301">
        <v>0.0033511185715308085</v>
      </c>
      <c r="Z384" s="302">
        <v>0.0876107839498759</v>
      </c>
      <c r="AA384">
        <v>-0.3760515898797093</v>
      </c>
      <c r="AB384" s="172">
        <v>51.0</v>
      </c>
      <c r="AC384" s="303">
        <v>10810.570479215237</v>
      </c>
      <c r="AD384" s="304"/>
      <c r="AE384" s="304"/>
      <c r="AF384" s="304"/>
    </row>
    <row r="385">
      <c r="A385" s="285">
        <v>0.013085820566609665</v>
      </c>
      <c r="B385" s="286" t="s">
        <v>1081</v>
      </c>
      <c r="C385" s="287">
        <v>22650.0</v>
      </c>
      <c r="D385" s="288">
        <v>0.01116071428571419</v>
      </c>
      <c r="E385" s="289">
        <v>8285610.000000001</v>
      </c>
      <c r="F385" s="290">
        <v>0.012346817972891283</v>
      </c>
      <c r="G385" s="290">
        <v>3.920437794103439</v>
      </c>
      <c r="H385" s="290">
        <v>2.6</v>
      </c>
      <c r="I385" s="290">
        <v>1.0</v>
      </c>
      <c r="J385" s="291">
        <v>0.1497</v>
      </c>
      <c r="K385" s="290">
        <v>0.00640523148123196</v>
      </c>
      <c r="L385" s="292">
        <v>-0.0013860803467953525</v>
      </c>
      <c r="M385" s="293" t="s">
        <v>678</v>
      </c>
      <c r="N385" s="294">
        <v>5.556444462616626</v>
      </c>
      <c r="O385" s="295" t="s">
        <v>306</v>
      </c>
      <c r="P385" s="295" t="s">
        <v>640</v>
      </c>
      <c r="Q385" s="296">
        <v>187669.06650000004</v>
      </c>
      <c r="R385" s="297" t="s">
        <v>633</v>
      </c>
      <c r="S385" s="298" t="s">
        <v>697</v>
      </c>
      <c r="T385" s="298"/>
      <c r="U385" s="299">
        <v>437.39</v>
      </c>
      <c r="V385" s="300">
        <v>51.784448661377716</v>
      </c>
      <c r="W385" s="300">
        <v>697.8639485271322</v>
      </c>
      <c r="X385" s="300">
        <v>44.120271221631945</v>
      </c>
      <c r="Y385" s="301">
        <v>0.04643182264139374</v>
      </c>
      <c r="Z385" s="302">
        <v>0.06937410265359317</v>
      </c>
      <c r="AA385">
        <v>-0.3098152170764191</v>
      </c>
      <c r="AB385" s="172">
        <v>51.0</v>
      </c>
      <c r="AC385" s="303">
        <v>22639.402037936838</v>
      </c>
      <c r="AD385" s="304"/>
      <c r="AE385" s="304"/>
      <c r="AF385" s="304"/>
    </row>
    <row r="386">
      <c r="A386" s="285">
        <v>0.003978451510592629</v>
      </c>
      <c r="B386" s="286" t="s">
        <v>1082</v>
      </c>
      <c r="C386" s="287">
        <v>9000.0</v>
      </c>
      <c r="D386" s="288">
        <v>0.0</v>
      </c>
      <c r="E386" s="289">
        <v>55801.0</v>
      </c>
      <c r="F386" s="290">
        <v>0.0038524142106126287</v>
      </c>
      <c r="G386" s="290">
        <v>1.8045578777517561</v>
      </c>
      <c r="H386" s="290">
        <v>-0.3</v>
      </c>
      <c r="I386" s="290">
        <v>1.0</v>
      </c>
      <c r="J386" s="291">
        <v>0.0588</v>
      </c>
      <c r="K386" s="290">
        <v>0.0028356067277039826</v>
      </c>
      <c r="L386" s="292">
        <v>-0.002224651644697024</v>
      </c>
      <c r="M386" s="293" t="s">
        <v>306</v>
      </c>
      <c r="N386" s="294">
        <v>1.6548913775924246</v>
      </c>
      <c r="O386" s="295" t="s">
        <v>306</v>
      </c>
      <c r="P386" s="295" t="s">
        <v>650</v>
      </c>
      <c r="Q386" s="296">
        <v>502.209</v>
      </c>
      <c r="R386" s="297" t="s">
        <v>644</v>
      </c>
      <c r="S386" s="298" t="s">
        <v>668</v>
      </c>
      <c r="T386" s="298"/>
      <c r="U386" s="299">
        <v>14.0</v>
      </c>
      <c r="V386" s="300">
        <v>642.8571428571429</v>
      </c>
      <c r="W386" s="300">
        <v>2594.6693386284364</v>
      </c>
      <c r="X386" s="300">
        <v>20.767722146730023</v>
      </c>
      <c r="Y386" s="301">
        <v>3.832076526046351E-5</v>
      </c>
      <c r="Z386" s="302">
        <v>0.006402903564554492</v>
      </c>
      <c r="AA386">
        <v>-0.5949573935952593</v>
      </c>
      <c r="AB386" s="172">
        <v>51.0</v>
      </c>
      <c r="AC386" s="303">
        <v>9016.987495450172</v>
      </c>
      <c r="AD386" s="304"/>
      <c r="AE386" s="304"/>
      <c r="AF386" s="304"/>
    </row>
    <row r="387">
      <c r="A387" s="285">
        <v>4.405712214910969E-4</v>
      </c>
      <c r="B387" s="286" t="s">
        <v>1083</v>
      </c>
      <c r="C387" s="287">
        <v>34100.0</v>
      </c>
      <c r="D387" s="288">
        <v>0.0</v>
      </c>
      <c r="E387" s="289">
        <v>12001.000000000002</v>
      </c>
      <c r="F387" s="290">
        <v>9.967561743664758E-4</v>
      </c>
      <c r="G387" s="290">
        <v>-0.5323015587790141</v>
      </c>
      <c r="H387" s="290">
        <v>-0.84444444444</v>
      </c>
      <c r="I387" s="290">
        <v>0.7777777778</v>
      </c>
      <c r="J387" s="291">
        <v>0.024</v>
      </c>
      <c r="K387" s="290">
        <v>7.587247967774217E-4</v>
      </c>
      <c r="L387" s="292">
        <v>-6.406298427776244E-4</v>
      </c>
      <c r="M387" s="293" t="s">
        <v>306</v>
      </c>
      <c r="N387" s="294">
        <v>1.009519499420667</v>
      </c>
      <c r="O387" s="295" t="s">
        <v>306</v>
      </c>
      <c r="P387" s="295" t="s">
        <v>650</v>
      </c>
      <c r="Q387" s="296">
        <v>409.23410000000007</v>
      </c>
      <c r="R387" s="297" t="s">
        <v>644</v>
      </c>
      <c r="S387" s="298" t="s">
        <v>652</v>
      </c>
      <c r="T387" s="298"/>
      <c r="U387" s="299">
        <v>3712.6</v>
      </c>
      <c r="V387" s="300">
        <v>9.184937779453753</v>
      </c>
      <c r="W387" s="300">
        <v>2161.2437566754165</v>
      </c>
      <c r="X387" s="300">
        <v>21.578845214304778</v>
      </c>
      <c r="Y387" s="301">
        <v>3.680074727832817E-6</v>
      </c>
      <c r="Z387" s="302">
        <v>9.978388660693226E-4</v>
      </c>
      <c r="AA387">
        <v>0.05738154003232765</v>
      </c>
      <c r="AB387" s="172">
        <v>51.0</v>
      </c>
      <c r="AC387" s="303">
        <v>34290.011545297406</v>
      </c>
      <c r="AD387" s="304"/>
      <c r="AE387" s="304"/>
      <c r="AF387" s="304"/>
    </row>
    <row r="388">
      <c r="A388" s="285">
        <v>0.007272890396699638</v>
      </c>
      <c r="B388" s="286" t="s">
        <v>1084</v>
      </c>
      <c r="C388" s="287">
        <v>14700.0</v>
      </c>
      <c r="D388" s="288">
        <v>0.006849315068493178</v>
      </c>
      <c r="E388" s="289">
        <v>224301.00000000003</v>
      </c>
      <c r="F388" s="290">
        <v>0.007929577428388221</v>
      </c>
      <c r="G388" s="290">
        <v>2.4326417880331164</v>
      </c>
      <c r="H388" s="290">
        <v>-0.3</v>
      </c>
      <c r="I388" s="290">
        <v>1.0</v>
      </c>
      <c r="J388" s="291">
        <v>0.0889</v>
      </c>
      <c r="K388" s="290">
        <v>0.004467192822523711</v>
      </c>
      <c r="L388" s="292">
        <v>-0.007384807798037518</v>
      </c>
      <c r="M388" s="293" t="s">
        <v>306</v>
      </c>
      <c r="N388" s="294">
        <v>2.964231933029612</v>
      </c>
      <c r="O388" s="295" t="s">
        <v>306</v>
      </c>
      <c r="P388" s="295" t="s">
        <v>640</v>
      </c>
      <c r="Q388" s="296">
        <v>3297.2247000000007</v>
      </c>
      <c r="R388" s="297" t="s">
        <v>641</v>
      </c>
      <c r="S388" s="298" t="s">
        <v>666</v>
      </c>
      <c r="T388" s="298"/>
      <c r="U388" s="299">
        <v>2389.49</v>
      </c>
      <c r="V388" s="300">
        <v>6.151940372213318</v>
      </c>
      <c r="W388" s="300">
        <v>1979.6298556175075</v>
      </c>
      <c r="X388" s="300">
        <v>16.817246068236063</v>
      </c>
      <c r="Y388" s="301">
        <v>4.5704649584579716E-4</v>
      </c>
      <c r="Z388" s="302">
        <v>0.023650835385359534</v>
      </c>
      <c r="AA388">
        <v>0.09078732151814672</v>
      </c>
      <c r="AB388" s="172">
        <v>51.0</v>
      </c>
      <c r="AC388" s="303">
        <v>14334.053300822654</v>
      </c>
      <c r="AD388" s="304"/>
      <c r="AE388" s="304"/>
      <c r="AF388" s="304"/>
    </row>
    <row r="389">
      <c r="A389" s="285">
        <v>0.017513681091757445</v>
      </c>
      <c r="B389" s="286" t="s">
        <v>1085</v>
      </c>
      <c r="C389" s="287" t="e">
        <v>#N/A</v>
      </c>
      <c r="D389" s="288">
        <v>0.022727272727272707</v>
      </c>
      <c r="E389" s="289" t="e">
        <v>#N/A</v>
      </c>
      <c r="F389" s="290" t="e">
        <v>#N/A</v>
      </c>
      <c r="G389" s="290" t="e">
        <v>#N/A</v>
      </c>
      <c r="H389" s="290" t="e">
        <v>#N/A</v>
      </c>
      <c r="I389" s="290" t="e">
        <v>#N/A</v>
      </c>
      <c r="J389" s="291" t="e">
        <v>#N/A</v>
      </c>
      <c r="K389" s="290" t="e">
        <v>#N/A</v>
      </c>
      <c r="L389" s="292">
        <v>-0.004318328285943616</v>
      </c>
      <c r="M389" s="293" t="e">
        <v>#N/A</v>
      </c>
      <c r="N389" s="294">
        <v>7.1492703920509175</v>
      </c>
      <c r="O389" s="295" t="s">
        <v>306</v>
      </c>
      <c r="P389" s="295" t="s">
        <v>640</v>
      </c>
      <c r="Q389" s="296" t="e">
        <v>#N/A</v>
      </c>
      <c r="R389" s="297" t="s">
        <v>644</v>
      </c>
      <c r="S389" s="298" t="s">
        <v>697</v>
      </c>
      <c r="T389" s="298"/>
      <c r="U389" s="299">
        <v>1356.79</v>
      </c>
      <c r="V389" s="300">
        <v>19.899910818918183</v>
      </c>
      <c r="W389" s="300">
        <v>697.8639485271322</v>
      </c>
      <c r="X389" s="300">
        <v>44.120271221631945</v>
      </c>
      <c r="Y389" s="301">
        <v>0.11673984274597868</v>
      </c>
      <c r="Z389" s="302">
        <v>0.14072731192039462</v>
      </c>
      <c r="AA389">
        <v>0.0015500658568534664</v>
      </c>
      <c r="AB389" s="172">
        <v>51.0</v>
      </c>
      <c r="AC389" s="303">
        <v>26414.762741167207</v>
      </c>
      <c r="AD389" s="304"/>
      <c r="AE389" s="304"/>
      <c r="AF389" s="304"/>
    </row>
    <row r="390">
      <c r="A390" s="285">
        <v>0.005498884216755652</v>
      </c>
      <c r="B390" s="286" t="s">
        <v>1086</v>
      </c>
      <c r="C390" s="287">
        <v>18850.0</v>
      </c>
      <c r="D390" s="288">
        <v>0.0</v>
      </c>
      <c r="E390" s="289">
        <v>3281610.0</v>
      </c>
      <c r="F390" s="290">
        <v>0.006198409944915058</v>
      </c>
      <c r="G390" s="290">
        <v>2.360731442932603</v>
      </c>
      <c r="H390" s="290">
        <v>-0.3</v>
      </c>
      <c r="I390" s="290">
        <v>1.0</v>
      </c>
      <c r="J390" s="291">
        <v>0.0632</v>
      </c>
      <c r="K390" s="290">
        <v>0.002919654085781582</v>
      </c>
      <c r="L390" s="292">
        <v>-0.004670344709525971</v>
      </c>
      <c r="M390" s="293" t="s">
        <v>306</v>
      </c>
      <c r="N390" s="294">
        <v>3.580115572581769</v>
      </c>
      <c r="O390" s="295" t="s">
        <v>306</v>
      </c>
      <c r="P390" s="295" t="s">
        <v>640</v>
      </c>
      <c r="Q390" s="296">
        <v>61858.3485</v>
      </c>
      <c r="R390" s="297" t="s">
        <v>633</v>
      </c>
      <c r="S390" s="298" t="s">
        <v>666</v>
      </c>
      <c r="T390" s="298"/>
      <c r="U390" s="299">
        <v>2349.72</v>
      </c>
      <c r="V390" s="300">
        <v>8.022232436205165</v>
      </c>
      <c r="W390" s="300">
        <v>1979.6298556175075</v>
      </c>
      <c r="X390" s="300">
        <v>16.817246068236063</v>
      </c>
      <c r="Y390" s="301">
        <v>0.006448459839334112</v>
      </c>
      <c r="Z390" s="302">
        <v>0.02268444419446597</v>
      </c>
      <c r="AA390">
        <v>0.082854403227419</v>
      </c>
      <c r="AB390" s="172">
        <v>51.0</v>
      </c>
      <c r="AC390" s="303">
        <v>18409.78561345759</v>
      </c>
      <c r="AD390" s="304"/>
      <c r="AE390" s="304"/>
      <c r="AF390" s="304"/>
    </row>
    <row r="391">
      <c r="A391" s="285">
        <v>-0.0032169681176457475</v>
      </c>
      <c r="B391" s="286" t="s">
        <v>1087</v>
      </c>
      <c r="C391" s="287">
        <v>2700.0</v>
      </c>
      <c r="D391" s="288">
        <v>-0.03571428571428559</v>
      </c>
      <c r="E391" s="289">
        <v>256901.0</v>
      </c>
      <c r="F391" s="290">
        <v>-0.0019855582807290243</v>
      </c>
      <c r="G391" s="290">
        <v>-3.632664614318157</v>
      </c>
      <c r="H391" s="290">
        <v>-1.52</v>
      </c>
      <c r="I391" s="290">
        <v>-0.1</v>
      </c>
      <c r="J391" s="291">
        <v>0.0</v>
      </c>
      <c r="K391" s="290">
        <v>7.449266467086371E-5</v>
      </c>
      <c r="L391" s="292">
        <v>-0.0019816206876195164</v>
      </c>
      <c r="M391" s="293" t="s">
        <v>631</v>
      </c>
      <c r="N391" s="294">
        <v>-2.2658728685188856</v>
      </c>
      <c r="O391" s="295" t="s">
        <v>306</v>
      </c>
      <c r="P391" s="295" t="s">
        <v>637</v>
      </c>
      <c r="Q391" s="296">
        <v>693.6327</v>
      </c>
      <c r="R391" s="297" t="s">
        <v>641</v>
      </c>
      <c r="S391" s="298" t="s">
        <v>708</v>
      </c>
      <c r="T391" s="298" t="s">
        <v>720</v>
      </c>
      <c r="U391" s="299">
        <v>-1245.67</v>
      </c>
      <c r="V391" s="300" t="s">
        <v>306</v>
      </c>
      <c r="W391" s="300">
        <v>2337.9027911782223</v>
      </c>
      <c r="X391" s="300">
        <v>38.81810010297964</v>
      </c>
      <c r="Y391" s="301">
        <v>-4.07930074823763E-5</v>
      </c>
      <c r="Z391" s="302">
        <v>0.004479361789851876</v>
      </c>
      <c r="AA391">
        <v>-0.5998848591858603</v>
      </c>
      <c r="AB391" s="172">
        <v>51.0</v>
      </c>
      <c r="AC391" s="303">
        <v>2772.2421392823676</v>
      </c>
      <c r="AD391" s="304"/>
      <c r="AE391" s="304"/>
      <c r="AF391" s="304"/>
    </row>
    <row r="392">
      <c r="A392" s="285">
        <v>-0.004769163890966644</v>
      </c>
      <c r="B392" s="286" t="s">
        <v>1088</v>
      </c>
      <c r="C392" s="287">
        <v>1800.0</v>
      </c>
      <c r="D392" s="288">
        <v>0.0</v>
      </c>
      <c r="E392" s="289">
        <v>1.0</v>
      </c>
      <c r="F392" s="290">
        <v>-0.0019534035625460586</v>
      </c>
      <c r="G392" s="290">
        <v>-6.740148495314921</v>
      </c>
      <c r="H392" s="290">
        <v>-2.2</v>
      </c>
      <c r="I392" s="290">
        <v>-1.0</v>
      </c>
      <c r="J392" s="291">
        <v>-0.1</v>
      </c>
      <c r="K392" s="290">
        <v>5.5660435564737075E-5</v>
      </c>
      <c r="L392" s="292">
        <v>-0.0019495989117775555</v>
      </c>
      <c r="M392" s="293" t="s">
        <v>636</v>
      </c>
      <c r="N392" s="294">
        <v>-5.021033779149161</v>
      </c>
      <c r="O392" s="295" t="s">
        <v>306</v>
      </c>
      <c r="P392" s="295" t="s">
        <v>637</v>
      </c>
      <c r="Q392" s="296">
        <v>0.0018</v>
      </c>
      <c r="R392" s="297" t="s">
        <v>641</v>
      </c>
      <c r="S392" s="298" t="s">
        <v>708</v>
      </c>
      <c r="T392" s="298" t="s">
        <v>720</v>
      </c>
      <c r="U392" s="299">
        <v>-537.7</v>
      </c>
      <c r="V392" s="300" t="s">
        <v>306</v>
      </c>
      <c r="W392" s="300">
        <v>2337.9027911782223</v>
      </c>
      <c r="X392" s="300">
        <v>38.81810010297964</v>
      </c>
      <c r="Y392" s="301">
        <v>-1.570868124140175E-10</v>
      </c>
      <c r="Z392" s="302">
        <v>0.00979287515568704</v>
      </c>
      <c r="AA392">
        <v>-0.5376933738315184</v>
      </c>
      <c r="AB392" s="172">
        <v>51.0</v>
      </c>
      <c r="AC392" s="303">
        <v>1858.317080369235</v>
      </c>
      <c r="AD392" s="304"/>
      <c r="AE392" s="304"/>
      <c r="AF392" s="304"/>
    </row>
    <row r="393">
      <c r="A393" s="285">
        <v>0.005683306588562356</v>
      </c>
      <c r="B393" s="286" t="s">
        <v>1089</v>
      </c>
      <c r="C393" s="287">
        <v>12300.0</v>
      </c>
      <c r="D393" s="288">
        <v>0.016528925619834878</v>
      </c>
      <c r="E393" s="289">
        <v>22401.0</v>
      </c>
      <c r="F393" s="290">
        <v>0.006151586814248136</v>
      </c>
      <c r="G393" s="290">
        <v>2.3630646357437937</v>
      </c>
      <c r="H393" s="290">
        <v>-0.3</v>
      </c>
      <c r="I393" s="290">
        <v>1.0</v>
      </c>
      <c r="J393" s="291">
        <v>0.0696</v>
      </c>
      <c r="K393" s="290">
        <v>0.0033403126687597835</v>
      </c>
      <c r="L393" s="292">
        <v>-0.0013426954317912378</v>
      </c>
      <c r="M393" s="293" t="s">
        <v>306</v>
      </c>
      <c r="N393" s="294">
        <v>2.648339076670941</v>
      </c>
      <c r="O393" s="295" t="s">
        <v>306</v>
      </c>
      <c r="P393" s="295" t="s">
        <v>640</v>
      </c>
      <c r="Q393" s="296">
        <v>275.5323</v>
      </c>
      <c r="R393" s="297" t="s">
        <v>641</v>
      </c>
      <c r="S393" s="298" t="s">
        <v>675</v>
      </c>
      <c r="T393" s="298"/>
      <c r="U393" s="299">
        <v>2610.0</v>
      </c>
      <c r="V393" s="300">
        <v>4.712643678160919</v>
      </c>
      <c r="W393" s="300">
        <v>2535.477406310261</v>
      </c>
      <c r="X393" s="300">
        <v>20.629181401078693</v>
      </c>
      <c r="Y393" s="301">
        <v>2.979486006979957E-5</v>
      </c>
      <c r="Z393" s="302">
        <v>0.016316751488010116</v>
      </c>
      <c r="AA393">
        <v>0.34852845399167687</v>
      </c>
      <c r="AB393" s="172">
        <v>51.0</v>
      </c>
      <c r="AC393" s="303">
        <v>12357.393562266992</v>
      </c>
      <c r="AD393" s="304"/>
      <c r="AE393" s="304"/>
      <c r="AF393" s="304"/>
    </row>
    <row r="394">
      <c r="A394" s="285">
        <v>0.008744774241568692</v>
      </c>
      <c r="B394" s="286" t="s">
        <v>1090</v>
      </c>
      <c r="C394" s="287">
        <v>10300.0</v>
      </c>
      <c r="D394" s="288">
        <v>0.0</v>
      </c>
      <c r="E394" s="289">
        <v>171801.0</v>
      </c>
      <c r="F394" s="290">
        <v>0.008490309568422495</v>
      </c>
      <c r="G394" s="290">
        <v>2.823575057396874</v>
      </c>
      <c r="H394" s="290">
        <v>2.6</v>
      </c>
      <c r="I394" s="290">
        <v>1.0</v>
      </c>
      <c r="J394" s="291">
        <v>0.0957</v>
      </c>
      <c r="K394" s="290">
        <v>0.0026816248127138867</v>
      </c>
      <c r="L394" s="292">
        <v>0.008494208294607479</v>
      </c>
      <c r="M394" s="293" t="s">
        <v>306</v>
      </c>
      <c r="N394" s="294">
        <v>5.170358718310969</v>
      </c>
      <c r="O394" s="295" t="s">
        <v>306</v>
      </c>
      <c r="P394" s="295" t="s">
        <v>640</v>
      </c>
      <c r="Q394" s="296">
        <v>1769.5503</v>
      </c>
      <c r="R394" s="297" t="s">
        <v>641</v>
      </c>
      <c r="S394" s="298" t="s">
        <v>712</v>
      </c>
      <c r="T394" s="298" t="s">
        <v>713</v>
      </c>
      <c r="U394" s="299">
        <v>119.64</v>
      </c>
      <c r="V394" s="300">
        <v>86.09160815780675</v>
      </c>
      <c r="W394" s="300">
        <v>1776.536743057524</v>
      </c>
      <c r="X394" s="300">
        <v>23.135688952729055</v>
      </c>
      <c r="Y394" s="301">
        <v>2.891201588684614E-4</v>
      </c>
      <c r="Z394" s="302">
        <v>0.04405103606367569</v>
      </c>
      <c r="AA394">
        <v>-0.5816075609761973</v>
      </c>
      <c r="AB394" s="172">
        <v>51.0</v>
      </c>
      <c r="AC394" s="303">
        <v>10205.395186918253</v>
      </c>
      <c r="AD394" s="304"/>
      <c r="AE394" s="304"/>
      <c r="AF394" s="304"/>
    </row>
    <row r="395">
      <c r="A395" s="285">
        <v>0.012856581200755715</v>
      </c>
      <c r="B395" s="286" t="s">
        <v>1091</v>
      </c>
      <c r="C395" s="287">
        <v>6590.0</v>
      </c>
      <c r="D395" s="288">
        <v>0.020123839009287936</v>
      </c>
      <c r="E395" s="289">
        <v>177410.0</v>
      </c>
      <c r="F395" s="290">
        <v>0.010996623175587014</v>
      </c>
      <c r="G395" s="290">
        <v>2.990793000180875</v>
      </c>
      <c r="H395" s="290">
        <v>-0.3</v>
      </c>
      <c r="I395" s="290">
        <v>1.0</v>
      </c>
      <c r="J395" s="291">
        <v>0.1362</v>
      </c>
      <c r="K395" s="290">
        <v>0.004991299598166916</v>
      </c>
      <c r="L395" s="292">
        <v>0.002309574472205929</v>
      </c>
      <c r="M395" s="293" t="s">
        <v>306</v>
      </c>
      <c r="N395" s="294">
        <v>3.6450170119942067</v>
      </c>
      <c r="O395" s="295" t="s">
        <v>306</v>
      </c>
      <c r="P395" s="295" t="s">
        <v>640</v>
      </c>
      <c r="Q395" s="296">
        <v>1169.1319</v>
      </c>
      <c r="R395" s="297" t="s">
        <v>633</v>
      </c>
      <c r="S395" s="298" t="s">
        <v>697</v>
      </c>
      <c r="T395" s="298"/>
      <c r="U395" s="299">
        <v>45.43</v>
      </c>
      <c r="V395" s="300">
        <v>145.05833149900946</v>
      </c>
      <c r="W395" s="300">
        <v>697.8639485271322</v>
      </c>
      <c r="X395" s="300">
        <v>44.120271221631945</v>
      </c>
      <c r="Y395" s="301">
        <v>2.8233430393679996E-4</v>
      </c>
      <c r="Z395" s="302">
        <v>0.045343475099578416</v>
      </c>
      <c r="AA395">
        <v>-0.5951455835516258</v>
      </c>
      <c r="AB395" s="172">
        <v>51.0</v>
      </c>
      <c r="AC395" s="303">
        <v>6594.840822030838</v>
      </c>
      <c r="AD395" s="304"/>
      <c r="AE395" s="304"/>
      <c r="AF395" s="304"/>
    </row>
    <row r="396">
      <c r="A396" s="285">
        <v>-0.003602639719768059</v>
      </c>
      <c r="B396" s="286" t="s">
        <v>1092</v>
      </c>
      <c r="C396" s="287">
        <v>2200.0</v>
      </c>
      <c r="D396" s="288">
        <v>0.0</v>
      </c>
      <c r="E396" s="289">
        <v>0.0</v>
      </c>
      <c r="F396" s="290">
        <v>-0.002013049888393797</v>
      </c>
      <c r="G396" s="290">
        <v>-4.656528328932687</v>
      </c>
      <c r="H396" s="290">
        <v>-1.52</v>
      </c>
      <c r="I396" s="290">
        <v>-0.1</v>
      </c>
      <c r="J396" s="291">
        <v>0.0</v>
      </c>
      <c r="K396" s="290">
        <v>-9.977280813303795E-5</v>
      </c>
      <c r="L396" s="292">
        <v>-0.002009165300303291</v>
      </c>
      <c r="M396" s="293" t="s">
        <v>631</v>
      </c>
      <c r="N396" s="294">
        <v>-1.9828936014021756</v>
      </c>
      <c r="O396" s="295" t="s">
        <v>306</v>
      </c>
      <c r="P396" s="295" t="s">
        <v>650</v>
      </c>
      <c r="Q396" s="296">
        <v>0.0</v>
      </c>
      <c r="R396" s="297" t="s">
        <v>633</v>
      </c>
      <c r="S396" s="298" t="s">
        <v>697</v>
      </c>
      <c r="T396" s="298"/>
      <c r="U396" s="299">
        <v>-713.85</v>
      </c>
      <c r="V396" s="300" t="s">
        <v>306</v>
      </c>
      <c r="W396" s="300">
        <v>697.8639485271322</v>
      </c>
      <c r="X396" s="300">
        <v>44.120271221631945</v>
      </c>
      <c r="Y396" s="301">
        <v>-1.3084799582369252E-14</v>
      </c>
      <c r="Z396" s="302">
        <v>0.003970134713103843</v>
      </c>
      <c r="AA396">
        <v>-0.5970608384609933</v>
      </c>
      <c r="AB396" s="172">
        <v>51.0</v>
      </c>
      <c r="AC396" s="303">
        <v>2210.0336877952723</v>
      </c>
      <c r="AD396" s="304"/>
      <c r="AE396" s="304"/>
      <c r="AF396" s="304"/>
    </row>
    <row r="397">
      <c r="A397" s="285">
        <v>-0.003273892387809675</v>
      </c>
      <c r="B397" s="286" t="s">
        <v>1093</v>
      </c>
      <c r="C397" s="287">
        <v>22500.0</v>
      </c>
      <c r="D397" s="288">
        <v>0.0</v>
      </c>
      <c r="E397" s="289">
        <v>1.0</v>
      </c>
      <c r="F397" s="290">
        <v>-0.0015710688602178667</v>
      </c>
      <c r="G397" s="290">
        <v>-3.685271409841973</v>
      </c>
      <c r="H397" s="290">
        <v>-2.06</v>
      </c>
      <c r="I397" s="290">
        <v>-0.1</v>
      </c>
      <c r="J397" s="291">
        <v>0.0</v>
      </c>
      <c r="K397" s="290">
        <v>-3.5788686938645765E-4</v>
      </c>
      <c r="L397" s="292">
        <v>-0.0015671539383612667</v>
      </c>
      <c r="M397" s="293" t="s">
        <v>631</v>
      </c>
      <c r="N397" s="294">
        <v>-1.4766810920299553</v>
      </c>
      <c r="O397" s="295" t="s">
        <v>306</v>
      </c>
      <c r="P397" s="295" t="s">
        <v>658</v>
      </c>
      <c r="Q397" s="296">
        <v>0.0225</v>
      </c>
      <c r="R397" s="297" t="s">
        <v>641</v>
      </c>
      <c r="S397" s="298" t="s">
        <v>668</v>
      </c>
      <c r="T397" s="298"/>
      <c r="U397" s="299">
        <v>546.77</v>
      </c>
      <c r="V397" s="300">
        <v>41.15075808841012</v>
      </c>
      <c r="W397" s="300">
        <v>2594.6693386284364</v>
      </c>
      <c r="X397" s="300">
        <v>20.767722146730023</v>
      </c>
      <c r="Y397" s="301">
        <v>-1.3585980177834044E-9</v>
      </c>
      <c r="Z397" s="302">
        <v>0.002400523614816788</v>
      </c>
      <c r="AA397">
        <v>-0.4767081803921226</v>
      </c>
      <c r="AB397" s="172">
        <v>51.0</v>
      </c>
      <c r="AC397" s="303">
        <v>22490.466373291154</v>
      </c>
      <c r="AD397" s="304"/>
      <c r="AE397" s="304"/>
      <c r="AF397" s="304"/>
    </row>
    <row r="398">
      <c r="A398" s="285">
        <v>0.007193462246877705</v>
      </c>
      <c r="B398" s="286" t="s">
        <v>1094</v>
      </c>
      <c r="C398" s="287">
        <v>3300.0</v>
      </c>
      <c r="D398" s="288">
        <v>0.0</v>
      </c>
      <c r="E398" s="289">
        <v>1.282601E7</v>
      </c>
      <c r="F398" s="290">
        <v>0.00838003028599722</v>
      </c>
      <c r="G398" s="290">
        <v>2.6280960258555495</v>
      </c>
      <c r="H398" s="290">
        <v>0.7</v>
      </c>
      <c r="I398" s="290">
        <v>1.0</v>
      </c>
      <c r="J398" s="291">
        <v>0.0312</v>
      </c>
      <c r="K398" s="290">
        <v>0.0015781921280235065</v>
      </c>
      <c r="L398" s="292">
        <v>0.00838377531153227</v>
      </c>
      <c r="M398" s="293" t="s">
        <v>306</v>
      </c>
      <c r="N398" s="294">
        <v>5.174641787410714</v>
      </c>
      <c r="O398" s="295" t="s">
        <v>306</v>
      </c>
      <c r="P398" s="295" t="s">
        <v>640</v>
      </c>
      <c r="Q398" s="296">
        <v>42325.833</v>
      </c>
      <c r="R398" s="297" t="s">
        <v>633</v>
      </c>
      <c r="S398" s="298" t="s">
        <v>645</v>
      </c>
      <c r="T398" s="298" t="s">
        <v>1095</v>
      </c>
      <c r="U398" s="299">
        <v>-837.44</v>
      </c>
      <c r="V398" s="300" t="s">
        <v>306</v>
      </c>
      <c r="W398" s="300">
        <v>3169.964778636018</v>
      </c>
      <c r="X398" s="300">
        <v>17.35913669889833</v>
      </c>
      <c r="Y398" s="301">
        <v>0.005656242596864433</v>
      </c>
      <c r="Z398" s="302">
        <v>0.043447175816389266</v>
      </c>
      <c r="AA398">
        <v>-0.581747925798807</v>
      </c>
      <c r="AB398" s="172">
        <v>51.0</v>
      </c>
      <c r="AC398" s="303">
        <v>3137.4179597574034</v>
      </c>
      <c r="AD398" s="304"/>
      <c r="AE398" s="304"/>
      <c r="AF398" s="304"/>
    </row>
    <row r="399">
      <c r="A399" s="285">
        <v>-0.0017743906869171471</v>
      </c>
      <c r="B399" s="286" t="s">
        <v>1096</v>
      </c>
      <c r="C399" s="287">
        <v>7300.0</v>
      </c>
      <c r="D399" s="288">
        <v>0.0</v>
      </c>
      <c r="E399" s="289">
        <v>1.0</v>
      </c>
      <c r="F399" s="290">
        <v>-1.7472179307990461E-4</v>
      </c>
      <c r="G399" s="290">
        <v>-3.6481898111085105</v>
      </c>
      <c r="H399" s="290">
        <v>-2.06</v>
      </c>
      <c r="I399" s="290">
        <v>-0.1</v>
      </c>
      <c r="J399" s="291">
        <v>0.0</v>
      </c>
      <c r="K399" s="290">
        <v>1.6840058536581683E-4</v>
      </c>
      <c r="L399" s="292">
        <v>-0.0010244520866307956</v>
      </c>
      <c r="M399" s="293" t="s">
        <v>631</v>
      </c>
      <c r="N399" s="294">
        <v>-2.4651917329161055</v>
      </c>
      <c r="O399" s="295" t="s">
        <v>306</v>
      </c>
      <c r="P399" s="295" t="s">
        <v>658</v>
      </c>
      <c r="Q399" s="296">
        <v>0.0073</v>
      </c>
      <c r="R399" s="297" t="s">
        <v>641</v>
      </c>
      <c r="S399" s="298" t="s">
        <v>708</v>
      </c>
      <c r="T399" s="298"/>
      <c r="U399" s="299">
        <v>906.97</v>
      </c>
      <c r="V399" s="300">
        <v>8.048777798604144</v>
      </c>
      <c r="W399" s="300">
        <v>2337.9027911782223</v>
      </c>
      <c r="X399" s="300">
        <v>38.81810010297964</v>
      </c>
      <c r="Y399" s="301">
        <v>-2.3568446908058375E-10</v>
      </c>
      <c r="Z399" s="302">
        <v>4.3893140682118664E-4</v>
      </c>
      <c r="AA399">
        <v>-0.11064743443164571</v>
      </c>
      <c r="AB399" s="172">
        <v>51.0</v>
      </c>
      <c r="AC399" s="303">
        <v>7358.84799951199</v>
      </c>
      <c r="AD399" s="304"/>
      <c r="AE399" s="304"/>
      <c r="AF399" s="304"/>
    </row>
    <row r="400">
      <c r="A400" s="285">
        <v>-0.0038531873690418324</v>
      </c>
      <c r="B400" s="286" t="s">
        <v>1097</v>
      </c>
      <c r="C400" s="287">
        <v>7260.0</v>
      </c>
      <c r="D400" s="288">
        <v>0.005540166204986097</v>
      </c>
      <c r="E400" s="289">
        <v>166310.0</v>
      </c>
      <c r="F400" s="290">
        <v>-0.0019997619476159025</v>
      </c>
      <c r="G400" s="290">
        <v>-4.34394234036139</v>
      </c>
      <c r="H400" s="290">
        <v>-1.63333333334</v>
      </c>
      <c r="I400" s="290">
        <v>-0.6666666667</v>
      </c>
      <c r="J400" s="291">
        <v>-0.0255</v>
      </c>
      <c r="K400" s="290">
        <v>-6.958808576924981E-5</v>
      </c>
      <c r="L400" s="292">
        <v>-0.001995875780218107</v>
      </c>
      <c r="M400" s="293" t="s">
        <v>631</v>
      </c>
      <c r="N400" s="294">
        <v>-3.3734998579299127</v>
      </c>
      <c r="O400" s="295" t="s">
        <v>306</v>
      </c>
      <c r="P400" s="295" t="s">
        <v>637</v>
      </c>
      <c r="Q400" s="296">
        <v>1207.4106</v>
      </c>
      <c r="R400" s="297" t="s">
        <v>633</v>
      </c>
      <c r="S400" s="298" t="s">
        <v>675</v>
      </c>
      <c r="T400" s="298"/>
      <c r="U400" s="299">
        <v>297.42</v>
      </c>
      <c r="V400" s="300">
        <v>24.409925358079484</v>
      </c>
      <c r="W400" s="300">
        <v>2535.477406310261</v>
      </c>
      <c r="X400" s="300">
        <v>20.629181401078693</v>
      </c>
      <c r="Y400" s="301">
        <v>-8.528599698898483E-5</v>
      </c>
      <c r="Z400" s="302">
        <v>0.006428363196162421</v>
      </c>
      <c r="AA400">
        <v>-0.5439171768403113</v>
      </c>
      <c r="AB400" s="172">
        <v>51.0</v>
      </c>
      <c r="AC400" s="303">
        <v>7355.606909939635</v>
      </c>
      <c r="AD400" s="304"/>
      <c r="AE400" s="304"/>
      <c r="AF400" s="304"/>
    </row>
    <row r="401">
      <c r="A401" s="285">
        <v>-0.003916349327707487</v>
      </c>
      <c r="B401" s="286" t="s">
        <v>1098</v>
      </c>
      <c r="C401" s="287">
        <v>6800.0</v>
      </c>
      <c r="D401" s="288">
        <v>0.0</v>
      </c>
      <c r="E401" s="289">
        <v>1.0</v>
      </c>
      <c r="F401" s="290">
        <v>-0.001025686688184843</v>
      </c>
      <c r="G401" s="290">
        <v>-6.721036840675859</v>
      </c>
      <c r="H401" s="290">
        <v>-2.2</v>
      </c>
      <c r="I401" s="290">
        <v>-1.0</v>
      </c>
      <c r="J401" s="291">
        <v>-0.0145</v>
      </c>
      <c r="K401" s="290">
        <v>-3.5171435859948316E-4</v>
      </c>
      <c r="L401" s="292">
        <v>-0.001021811336529257</v>
      </c>
      <c r="M401" s="293" t="s">
        <v>654</v>
      </c>
      <c r="N401" s="294">
        <v>-3.5206335898698815</v>
      </c>
      <c r="O401" s="295" t="s">
        <v>306</v>
      </c>
      <c r="P401" s="295" t="s">
        <v>637</v>
      </c>
      <c r="Q401" s="296">
        <v>0.0068</v>
      </c>
      <c r="R401" s="297" t="s">
        <v>644</v>
      </c>
      <c r="S401" s="298" t="s">
        <v>634</v>
      </c>
      <c r="T401" s="298"/>
      <c r="U401" s="299">
        <v>2137.85</v>
      </c>
      <c r="V401" s="300">
        <v>3.180765722571743</v>
      </c>
      <c r="W401" s="300">
        <v>4139.374661005126</v>
      </c>
      <c r="X401" s="300">
        <v>14.081652432730401</v>
      </c>
      <c r="Y401" s="301">
        <v>-4.905640731501003E-10</v>
      </c>
      <c r="Z401" s="302">
        <v>0.0037004629354815254</v>
      </c>
      <c r="AA401">
        <v>0.2870168856303288</v>
      </c>
      <c r="AB401" s="172">
        <v>51.0</v>
      </c>
      <c r="AC401" s="303">
        <v>7011.664188916324</v>
      </c>
      <c r="AD401" s="304"/>
      <c r="AE401" s="304"/>
      <c r="AF401" s="304"/>
    </row>
    <row r="402">
      <c r="A402" s="285">
        <v>-0.0014669651032538956</v>
      </c>
      <c r="B402" s="286" t="s">
        <v>1099</v>
      </c>
      <c r="C402" s="287">
        <v>39300.0</v>
      </c>
      <c r="D402" s="288">
        <v>0.0</v>
      </c>
      <c r="E402" s="289">
        <v>97901.0</v>
      </c>
      <c r="F402" s="290">
        <v>-8.000083029602002E-4</v>
      </c>
      <c r="G402" s="290">
        <v>-1.51631963299219</v>
      </c>
      <c r="H402" s="290">
        <v>-1.0</v>
      </c>
      <c r="I402" s="290">
        <v>0.0</v>
      </c>
      <c r="J402" s="291">
        <v>0.0051</v>
      </c>
      <c r="K402" s="290">
        <v>-5.497947984999349E-5</v>
      </c>
      <c r="L402" s="292">
        <v>-7.960810656587175E-4</v>
      </c>
      <c r="M402" s="293" t="s">
        <v>631</v>
      </c>
      <c r="N402" s="294">
        <v>-0.8543338582546531</v>
      </c>
      <c r="O402" s="295" t="s">
        <v>306</v>
      </c>
      <c r="P402" s="295" t="s">
        <v>650</v>
      </c>
      <c r="Q402" s="296">
        <v>3847.5093</v>
      </c>
      <c r="R402" s="297" t="s">
        <v>641</v>
      </c>
      <c r="S402" s="298" t="s">
        <v>634</v>
      </c>
      <c r="T402" s="298"/>
      <c r="U402" s="299">
        <v>3093.94</v>
      </c>
      <c r="V402" s="300">
        <v>12.70225020523992</v>
      </c>
      <c r="W402" s="300">
        <v>4139.374661005126</v>
      </c>
      <c r="X402" s="300">
        <v>14.081652432730401</v>
      </c>
      <c r="Y402" s="301">
        <v>-1.0360081180060803E-4</v>
      </c>
      <c r="Z402" s="302">
        <v>7.204924183566294E-4</v>
      </c>
      <c r="AA402">
        <v>0.018142853066131615</v>
      </c>
      <c r="AB402" s="172">
        <v>51.0</v>
      </c>
      <c r="AC402" s="303">
        <v>39424.89877947845</v>
      </c>
      <c r="AD402" s="304"/>
      <c r="AE402" s="304"/>
      <c r="AF402" s="304"/>
    </row>
    <row r="403">
      <c r="A403" s="285">
        <v>-0.0050328705025868324</v>
      </c>
      <c r="B403" s="286" t="s">
        <v>1100</v>
      </c>
      <c r="C403" s="287">
        <v>12800.0</v>
      </c>
      <c r="D403" s="288">
        <v>0.0</v>
      </c>
      <c r="E403" s="289">
        <v>138701.0</v>
      </c>
      <c r="F403" s="290">
        <v>-0.002005535297367248</v>
      </c>
      <c r="G403" s="290">
        <v>-6.739930118998761</v>
      </c>
      <c r="H403" s="290">
        <v>-2.2</v>
      </c>
      <c r="I403" s="290">
        <v>-1.0</v>
      </c>
      <c r="J403" s="291">
        <v>-0.0077</v>
      </c>
      <c r="K403" s="290">
        <v>-3.5370824272776605E-4</v>
      </c>
      <c r="L403" s="292">
        <v>-0.002001661510909299</v>
      </c>
      <c r="M403" s="293" t="s">
        <v>654</v>
      </c>
      <c r="N403" s="294">
        <v>-4.172447766867997</v>
      </c>
      <c r="O403" s="295" t="s">
        <v>306</v>
      </c>
      <c r="P403" s="295" t="s">
        <v>637</v>
      </c>
      <c r="Q403" s="296">
        <v>1775.3728</v>
      </c>
      <c r="R403" s="297" t="s">
        <v>641</v>
      </c>
      <c r="S403" s="298" t="s">
        <v>724</v>
      </c>
      <c r="T403" s="298"/>
      <c r="U403" s="299">
        <v>1700.84</v>
      </c>
      <c r="V403" s="300">
        <v>7.525693186895887</v>
      </c>
      <c r="W403" s="300">
        <v>1627.2018012279375</v>
      </c>
      <c r="X403" s="300">
        <v>17.321263501912235</v>
      </c>
      <c r="Y403" s="301">
        <v>-1.643671446066898E-4</v>
      </c>
      <c r="Z403" s="302">
        <v>0.0083578429316379</v>
      </c>
      <c r="AA403">
        <v>0.06394831506550047</v>
      </c>
      <c r="AB403" s="172">
        <v>51.0</v>
      </c>
      <c r="AC403" s="303">
        <v>12966.628038338535</v>
      </c>
      <c r="AD403" s="304"/>
      <c r="AE403" s="304"/>
      <c r="AF403" s="304"/>
    </row>
    <row r="404">
      <c r="A404" s="285">
        <v>-0.0015091999034116505</v>
      </c>
      <c r="B404" s="286" t="s">
        <v>1101</v>
      </c>
      <c r="C404" s="287">
        <v>224000.0</v>
      </c>
      <c r="D404" s="288">
        <v>0.0</v>
      </c>
      <c r="E404" s="289">
        <v>3810.0</v>
      </c>
      <c r="F404" s="290">
        <v>-2.7039338403164656E-4</v>
      </c>
      <c r="G404" s="290">
        <v>-4.026864080805377</v>
      </c>
      <c r="H404" s="290">
        <v>-1.59268292682</v>
      </c>
      <c r="I404" s="290">
        <v>-0.4634146341</v>
      </c>
      <c r="J404" s="291">
        <v>0.0036</v>
      </c>
      <c r="K404" s="290">
        <v>7.485885372257722E-4</v>
      </c>
      <c r="L404" s="292">
        <v>-0.004284556952662087</v>
      </c>
      <c r="M404" s="293" t="s">
        <v>631</v>
      </c>
      <c r="N404" s="294">
        <v>-1.7439037522807563</v>
      </c>
      <c r="O404" s="295" t="s">
        <v>306</v>
      </c>
      <c r="P404" s="295" t="s">
        <v>632</v>
      </c>
      <c r="Q404" s="296">
        <v>853.44</v>
      </c>
      <c r="R404" s="297" t="s">
        <v>633</v>
      </c>
      <c r="S404" s="298" t="s">
        <v>634</v>
      </c>
      <c r="T404" s="298"/>
      <c r="U404" s="299">
        <v>29223.83</v>
      </c>
      <c r="V404" s="300">
        <v>7.664977520058116</v>
      </c>
      <c r="W404" s="300">
        <v>4139.374661005126</v>
      </c>
      <c r="X404" s="300">
        <v>14.081652432730401</v>
      </c>
      <c r="Y404" s="301">
        <v>-2.2803419901380747E-5</v>
      </c>
      <c r="Z404" s="302">
        <v>4.976445635829052E-4</v>
      </c>
      <c r="AA404">
        <v>0.06107917599225732</v>
      </c>
      <c r="AB404" s="172">
        <v>51.0</v>
      </c>
      <c r="AC404" s="303">
        <v>226139.1872703704</v>
      </c>
      <c r="AD404" s="304"/>
      <c r="AE404" s="304"/>
      <c r="AF404" s="304"/>
    </row>
    <row r="405">
      <c r="A405" s="285">
        <v>-0.002153477137675177</v>
      </c>
      <c r="B405" s="286" t="s">
        <v>1102</v>
      </c>
      <c r="C405" s="287">
        <v>10000.0</v>
      </c>
      <c r="D405" s="288">
        <v>0.0</v>
      </c>
      <c r="E405" s="289">
        <v>1.0</v>
      </c>
      <c r="F405" s="290">
        <v>-4.828331908844051E-4</v>
      </c>
      <c r="G405" s="290">
        <v>-3.6488890479998957</v>
      </c>
      <c r="H405" s="290">
        <v>-2.06</v>
      </c>
      <c r="I405" s="290">
        <v>-0.1</v>
      </c>
      <c r="J405" s="291">
        <v>0.0</v>
      </c>
      <c r="K405" s="290">
        <v>-4.8165264738086004E-5</v>
      </c>
      <c r="L405" s="292">
        <v>-0.0011225693069757143</v>
      </c>
      <c r="M405" s="293" t="s">
        <v>631</v>
      </c>
      <c r="N405" s="294">
        <v>-1.3087719590790519</v>
      </c>
      <c r="O405" s="295" t="s">
        <v>306</v>
      </c>
      <c r="P405" s="295" t="s">
        <v>658</v>
      </c>
      <c r="Q405" s="296">
        <v>0.01</v>
      </c>
      <c r="R405" s="297" t="s">
        <v>641</v>
      </c>
      <c r="S405" s="298" t="s">
        <v>666</v>
      </c>
      <c r="T405" s="298"/>
      <c r="U405" s="299">
        <v>892.29</v>
      </c>
      <c r="V405" s="300">
        <v>11.207118761837519</v>
      </c>
      <c r="W405" s="300">
        <v>1979.6298556175075</v>
      </c>
      <c r="X405" s="300">
        <v>16.817246068236063</v>
      </c>
      <c r="Y405" s="301">
        <v>-3.9490496006588356E-10</v>
      </c>
      <c r="Z405" s="302">
        <v>6.598406827709785E-4</v>
      </c>
      <c r="AA405">
        <v>-0.26165124857055244</v>
      </c>
      <c r="AB405" s="172">
        <v>51.0</v>
      </c>
      <c r="AC405" s="303">
        <v>9999.934900100292</v>
      </c>
      <c r="AD405" s="304"/>
      <c r="AE405" s="304"/>
      <c r="AF405" s="304"/>
    </row>
    <row r="406">
      <c r="A406" s="285">
        <v>-0.0038363682868690708</v>
      </c>
      <c r="B406" s="286" t="s">
        <v>1103</v>
      </c>
      <c r="C406" s="287">
        <v>15000.0</v>
      </c>
      <c r="D406" s="288">
        <v>0.0</v>
      </c>
      <c r="E406" s="289">
        <v>3601.0</v>
      </c>
      <c r="F406" s="290">
        <v>-0.001980873049315197</v>
      </c>
      <c r="G406" s="290">
        <v>-4.7499092371387635</v>
      </c>
      <c r="H406" s="290">
        <v>-1.7</v>
      </c>
      <c r="I406" s="290">
        <v>-1.0</v>
      </c>
      <c r="J406" s="291">
        <v>0.0313</v>
      </c>
      <c r="K406" s="290">
        <v>5.636359419687973E-4</v>
      </c>
      <c r="L406" s="292">
        <v>-0.002202410980262494</v>
      </c>
      <c r="M406" s="293" t="s">
        <v>636</v>
      </c>
      <c r="N406" s="294">
        <v>-4.420200724942851</v>
      </c>
      <c r="O406" s="295" t="s">
        <v>306</v>
      </c>
      <c r="P406" s="295" t="s">
        <v>637</v>
      </c>
      <c r="Q406" s="296">
        <v>54.015</v>
      </c>
      <c r="R406" s="297" t="s">
        <v>644</v>
      </c>
      <c r="S406" s="298" t="s">
        <v>675</v>
      </c>
      <c r="T406" s="298"/>
      <c r="U406" s="299">
        <v>1198.67</v>
      </c>
      <c r="V406" s="300">
        <v>12.513869538738769</v>
      </c>
      <c r="W406" s="300">
        <v>2535.477406310261</v>
      </c>
      <c r="X406" s="300">
        <v>20.629181401078693</v>
      </c>
      <c r="Y406" s="301">
        <v>-3.757000945083386E-6</v>
      </c>
      <c r="Z406" s="302">
        <v>0.008735630598651551</v>
      </c>
      <c r="AA406">
        <v>-0.10892063819520648</v>
      </c>
      <c r="AB406" s="172">
        <v>51.0</v>
      </c>
      <c r="AC406" s="303">
        <v>16181.8600079445</v>
      </c>
      <c r="AD406" s="304"/>
      <c r="AE406" s="304"/>
      <c r="AF406" s="304"/>
    </row>
    <row r="407">
      <c r="A407" s="285">
        <v>0.0053871881465703386</v>
      </c>
      <c r="B407" s="286" t="s">
        <v>1104</v>
      </c>
      <c r="C407" s="287">
        <v>9000.0</v>
      </c>
      <c r="D407" s="288">
        <v>0.022727272727272707</v>
      </c>
      <c r="E407" s="289">
        <v>33810.0</v>
      </c>
      <c r="F407" s="290">
        <v>0.003779790357383121</v>
      </c>
      <c r="G407" s="290">
        <v>1.8113767911726248</v>
      </c>
      <c r="H407" s="290">
        <v>-0.3</v>
      </c>
      <c r="I407" s="290">
        <v>1.0</v>
      </c>
      <c r="J407" s="291">
        <v>0.0588</v>
      </c>
      <c r="K407" s="290">
        <v>0.0017787365012051136</v>
      </c>
      <c r="L407" s="292">
        <v>2.797689885241958E-4</v>
      </c>
      <c r="M407" s="293" t="s">
        <v>306</v>
      </c>
      <c r="N407" s="294">
        <v>3.0788896427658474</v>
      </c>
      <c r="O407" s="295" t="s">
        <v>306</v>
      </c>
      <c r="P407" s="295" t="s">
        <v>640</v>
      </c>
      <c r="Q407" s="296">
        <v>304.29</v>
      </c>
      <c r="R407" s="297" t="s">
        <v>633</v>
      </c>
      <c r="S407" s="298" t="s">
        <v>634</v>
      </c>
      <c r="T407" s="298"/>
      <c r="U407" s="299">
        <v>144.97</v>
      </c>
      <c r="V407" s="300">
        <v>62.08181002966131</v>
      </c>
      <c r="W407" s="300">
        <v>4139.374661005126</v>
      </c>
      <c r="X407" s="300">
        <v>14.081652432730401</v>
      </c>
      <c r="Y407" s="301">
        <v>3.067491955125672E-5</v>
      </c>
      <c r="Z407" s="302">
        <v>0.013423614039360994</v>
      </c>
      <c r="AA407">
        <v>-0.593064980741881</v>
      </c>
      <c r="AB407" s="172">
        <v>51.0</v>
      </c>
      <c r="AC407" s="303">
        <v>8944.654018416966</v>
      </c>
      <c r="AD407" s="304"/>
      <c r="AE407" s="304"/>
      <c r="AF407" s="304"/>
    </row>
    <row r="408">
      <c r="A408" s="285">
        <v>-0.005359050047438457</v>
      </c>
      <c r="B408" s="286" t="s">
        <v>1105</v>
      </c>
      <c r="C408" s="287">
        <v>56400.0</v>
      </c>
      <c r="D408" s="288">
        <v>0.0</v>
      </c>
      <c r="E408" s="289">
        <v>405710.0</v>
      </c>
      <c r="F408" s="290">
        <v>-0.0019865529588465256</v>
      </c>
      <c r="G408" s="290">
        <v>-6.722133825342176</v>
      </c>
      <c r="H408" s="290">
        <v>-2.2</v>
      </c>
      <c r="I408" s="290">
        <v>-1.0</v>
      </c>
      <c r="J408" s="291">
        <v>-0.0372</v>
      </c>
      <c r="K408" s="290">
        <v>-0.0010586307064071212</v>
      </c>
      <c r="L408" s="292">
        <v>-0.001982665661892291</v>
      </c>
      <c r="M408" s="293" t="s">
        <v>654</v>
      </c>
      <c r="N408" s="294">
        <v>-4.187412735619354</v>
      </c>
      <c r="O408" s="295" t="s">
        <v>306</v>
      </c>
      <c r="P408" s="295" t="s">
        <v>637</v>
      </c>
      <c r="Q408" s="296">
        <v>22882.044</v>
      </c>
      <c r="R408" s="297" t="s">
        <v>633</v>
      </c>
      <c r="S408" s="298" t="s">
        <v>724</v>
      </c>
      <c r="T408" s="298" t="s">
        <v>1106</v>
      </c>
      <c r="U408" s="299">
        <v>5267.42</v>
      </c>
      <c r="V408" s="300">
        <v>10.707329204809945</v>
      </c>
      <c r="W408" s="300">
        <v>1627.2018012279375</v>
      </c>
      <c r="X408" s="300">
        <v>17.321263501912235</v>
      </c>
      <c r="Y408" s="301">
        <v>-0.0022748006688503497</v>
      </c>
      <c r="Z408" s="302">
        <v>0.008390644189644575</v>
      </c>
      <c r="AA408">
        <v>-0.026852929850892715</v>
      </c>
      <c r="AB408" s="172">
        <v>51.0</v>
      </c>
      <c r="AC408" s="303">
        <v>57506.868267321806</v>
      </c>
      <c r="AD408" s="304"/>
      <c r="AE408" s="304"/>
      <c r="AF408" s="304"/>
    </row>
    <row r="409">
      <c r="A409" s="285">
        <v>0.0051709986104081585</v>
      </c>
      <c r="B409" s="286" t="s">
        <v>1107</v>
      </c>
      <c r="C409" s="287">
        <v>6890.0</v>
      </c>
      <c r="D409" s="288">
        <v>0.0</v>
      </c>
      <c r="E409" s="289">
        <v>1.162051E7</v>
      </c>
      <c r="F409" s="290">
        <v>0.005738773517498735</v>
      </c>
      <c r="G409" s="290">
        <v>2.3341197249412025</v>
      </c>
      <c r="H409" s="290">
        <v>-0.3</v>
      </c>
      <c r="I409" s="290">
        <v>1.0</v>
      </c>
      <c r="J409" s="291">
        <v>0.0464</v>
      </c>
      <c r="K409" s="290">
        <v>0.0015479762635532792</v>
      </c>
      <c r="L409" s="292">
        <v>0.005059028995781584</v>
      </c>
      <c r="M409" s="293" t="s">
        <v>306</v>
      </c>
      <c r="N409" s="294">
        <v>5.414080319983803</v>
      </c>
      <c r="O409" s="295" t="s">
        <v>306</v>
      </c>
      <c r="P409" s="295" t="s">
        <v>640</v>
      </c>
      <c r="Q409" s="296">
        <v>80065.3139</v>
      </c>
      <c r="R409" s="297" t="s">
        <v>633</v>
      </c>
      <c r="S409" s="298" t="s">
        <v>708</v>
      </c>
      <c r="T409" s="298"/>
      <c r="U409" s="299">
        <v>3.57</v>
      </c>
      <c r="V409" s="300">
        <v>1929.9719887955182</v>
      </c>
      <c r="W409" s="300">
        <v>2337.9027911782223</v>
      </c>
      <c r="X409" s="300">
        <v>38.81810010297964</v>
      </c>
      <c r="Y409" s="301">
        <v>0.007731765213909295</v>
      </c>
      <c r="Z409" s="302">
        <v>0.03174965378221151</v>
      </c>
      <c r="AA409">
        <v>-0.5045340835672383</v>
      </c>
      <c r="AB409" s="172">
        <v>51.0</v>
      </c>
      <c r="AC409" s="303">
        <v>6742.541579639846</v>
      </c>
      <c r="AD409" s="304"/>
      <c r="AE409" s="304"/>
      <c r="AF409" s="304"/>
    </row>
    <row r="410">
      <c r="A410" s="285">
        <v>-0.004976688922383008</v>
      </c>
      <c r="B410" s="286" t="s">
        <v>1108</v>
      </c>
      <c r="C410" s="287">
        <v>33700.0</v>
      </c>
      <c r="D410" s="288">
        <v>0.0</v>
      </c>
      <c r="E410" s="289">
        <v>1.0</v>
      </c>
      <c r="F410" s="290">
        <v>-0.0020079885816228545</v>
      </c>
      <c r="G410" s="290">
        <v>-6.749269893825392</v>
      </c>
      <c r="H410" s="290">
        <v>-2.2</v>
      </c>
      <c r="I410" s="290">
        <v>-1.0</v>
      </c>
      <c r="J410" s="291">
        <v>-0.0088</v>
      </c>
      <c r="K410" s="290">
        <v>-2.3077865663047656E-4</v>
      </c>
      <c r="L410" s="292">
        <v>-0.00308404737195449</v>
      </c>
      <c r="M410" s="293" t="s">
        <v>654</v>
      </c>
      <c r="N410" s="294">
        <v>-3.638459343087561</v>
      </c>
      <c r="O410" s="295" t="s">
        <v>306</v>
      </c>
      <c r="P410" s="295" t="s">
        <v>637</v>
      </c>
      <c r="Q410" s="296">
        <v>0.0337</v>
      </c>
      <c r="R410" s="297" t="s">
        <v>644</v>
      </c>
      <c r="S410" s="298" t="s">
        <v>708</v>
      </c>
      <c r="T410" s="298"/>
      <c r="U410" s="299">
        <v>5184.4</v>
      </c>
      <c r="V410" s="300">
        <v>6.500270040891907</v>
      </c>
      <c r="W410" s="300">
        <v>2337.9027911782223</v>
      </c>
      <c r="X410" s="300">
        <v>38.81810010297964</v>
      </c>
      <c r="Y410" s="301">
        <v>-3.0803273456095443E-9</v>
      </c>
      <c r="Z410" s="302">
        <v>0.007434552180230506</v>
      </c>
      <c r="AA410">
        <v>0.7727970889955162</v>
      </c>
      <c r="AB410" s="172">
        <v>51.0</v>
      </c>
      <c r="AC410" s="303">
        <v>35761.075828073255</v>
      </c>
      <c r="AD410" s="304"/>
      <c r="AE410" s="304"/>
      <c r="AF410" s="304"/>
    </row>
    <row r="411">
      <c r="A411" s="285">
        <v>0.003638408372796291</v>
      </c>
      <c r="B411" s="308" t="s">
        <v>1109</v>
      </c>
      <c r="C411" s="287">
        <v>20300.0</v>
      </c>
      <c r="D411" s="288">
        <v>0.0</v>
      </c>
      <c r="E411" s="289">
        <v>722301.0</v>
      </c>
      <c r="F411" s="290">
        <v>0.005340243216156142</v>
      </c>
      <c r="G411" s="290">
        <v>0.9048600367945219</v>
      </c>
      <c r="H411" s="290">
        <v>-0.6285714285999999</v>
      </c>
      <c r="I411" s="290">
        <v>1.857142857</v>
      </c>
      <c r="J411" s="291">
        <v>0.0152</v>
      </c>
      <c r="K411" s="290">
        <v>6.986502948652316E-4</v>
      </c>
      <c r="L411" s="292">
        <v>0.005344094375335236</v>
      </c>
      <c r="M411" s="293" t="s">
        <v>306</v>
      </c>
      <c r="N411" s="294">
        <v>5.384478084778429</v>
      </c>
      <c r="O411" s="295" t="s">
        <v>306</v>
      </c>
      <c r="P411" s="295" t="s">
        <v>650</v>
      </c>
      <c r="Q411" s="296">
        <v>14662.7103</v>
      </c>
      <c r="R411" s="297" t="s">
        <v>644</v>
      </c>
      <c r="S411" s="298" t="s">
        <v>708</v>
      </c>
      <c r="T411" s="298" t="s">
        <v>720</v>
      </c>
      <c r="U411" s="299">
        <v>4257.18</v>
      </c>
      <c r="V411" s="300">
        <v>4.768414772220108</v>
      </c>
      <c r="W411" s="300">
        <v>2337.9027911782223</v>
      </c>
      <c r="X411" s="300">
        <v>38.81810010297964</v>
      </c>
      <c r="Y411" s="301">
        <v>9.893014655418066E-4</v>
      </c>
      <c r="Z411" s="302">
        <v>0.028680010530015284</v>
      </c>
      <c r="AA411">
        <v>0.44986188419338236</v>
      </c>
      <c r="AB411" s="172">
        <v>51.0</v>
      </c>
      <c r="AC411" s="303">
        <v>20878.99705531422</v>
      </c>
      <c r="AD411" s="304"/>
      <c r="AE411" s="304"/>
      <c r="AF411" s="304"/>
    </row>
    <row r="412">
      <c r="A412" s="285">
        <v>-0.006870029439850904</v>
      </c>
      <c r="B412" s="309" t="s">
        <v>1110</v>
      </c>
      <c r="C412" s="287">
        <v>152700.0</v>
      </c>
      <c r="D412" s="288">
        <v>-0.008441558441558472</v>
      </c>
      <c r="E412" s="289">
        <v>0.0</v>
      </c>
      <c r="F412" s="290">
        <v>-0.001982698206819441</v>
      </c>
      <c r="G412" s="290">
        <v>-7.167502561536168</v>
      </c>
      <c r="H412" s="290">
        <v>-4.6</v>
      </c>
      <c r="I412" s="290">
        <v>-1.0</v>
      </c>
      <c r="J412" s="291">
        <v>-0.0632</v>
      </c>
      <c r="K412" s="290">
        <v>-0.0011539183146895829</v>
      </c>
      <c r="L412" s="292">
        <v>-0.0019788240843419875</v>
      </c>
      <c r="M412" s="293" t="s">
        <v>738</v>
      </c>
      <c r="N412" s="294">
        <v>-5.639930974169972</v>
      </c>
      <c r="O412" s="295" t="s">
        <v>306</v>
      </c>
      <c r="P412" s="295" t="s">
        <v>637</v>
      </c>
      <c r="Q412" s="296">
        <v>0.0</v>
      </c>
      <c r="R412" s="297" t="s">
        <v>633</v>
      </c>
      <c r="S412" s="298" t="s">
        <v>870</v>
      </c>
      <c r="T412" s="298" t="s">
        <v>1111</v>
      </c>
      <c r="U412" s="299">
        <v>7698.41</v>
      </c>
      <c r="V412" s="300">
        <v>19.835264684525765</v>
      </c>
      <c r="W412" s="300">
        <v>5217.086596250272</v>
      </c>
      <c r="X412" s="300">
        <v>7.404841582123528</v>
      </c>
      <c r="Y412" s="301">
        <v>-1.2210817734271882E-14</v>
      </c>
      <c r="Z412" s="302">
        <v>0.011160166024903929</v>
      </c>
      <c r="AA412">
        <v>-0.20719538770933865</v>
      </c>
      <c r="AB412" s="172">
        <v>51.0</v>
      </c>
      <c r="AC412" s="303">
        <v>156942.7835874459</v>
      </c>
      <c r="AD412" s="304"/>
      <c r="AE412" s="304"/>
      <c r="AF412" s="304"/>
    </row>
    <row r="413">
      <c r="A413" s="285">
        <v>-0.004928822633850798</v>
      </c>
      <c r="B413" s="309" t="s">
        <v>1112</v>
      </c>
      <c r="C413" s="287">
        <v>9960.0</v>
      </c>
      <c r="D413" s="288">
        <v>-0.0030030030030029353</v>
      </c>
      <c r="E413" s="289">
        <v>217510.0</v>
      </c>
      <c r="F413" s="290">
        <v>-0.002014538183031213</v>
      </c>
      <c r="G413" s="290">
        <v>-5.947462944789913</v>
      </c>
      <c r="H413" s="290">
        <v>-2.8</v>
      </c>
      <c r="I413" s="290">
        <v>-1.0</v>
      </c>
      <c r="J413" s="291">
        <v>-0.004</v>
      </c>
      <c r="K413" s="290">
        <v>-1.262200827046558E-4</v>
      </c>
      <c r="L413" s="292">
        <v>-0.0020106377730634162</v>
      </c>
      <c r="M413" s="293" t="s">
        <v>654</v>
      </c>
      <c r="N413" s="294">
        <v>-4.356183073984863</v>
      </c>
      <c r="O413" s="295" t="s">
        <v>306</v>
      </c>
      <c r="P413" s="295" t="s">
        <v>637</v>
      </c>
      <c r="Q413" s="296">
        <v>2166.3996</v>
      </c>
      <c r="R413" s="297" t="s">
        <v>633</v>
      </c>
      <c r="S413" s="298" t="s">
        <v>634</v>
      </c>
      <c r="T413" s="298"/>
      <c r="U413" s="299">
        <v>395.76</v>
      </c>
      <c r="V413" s="300">
        <v>25.166767738023044</v>
      </c>
      <c r="W413" s="300">
        <v>4139.374661005126</v>
      </c>
      <c r="X413" s="300">
        <v>14.081652432730401</v>
      </c>
      <c r="Y413" s="301">
        <v>-1.9584050913635113E-4</v>
      </c>
      <c r="Z413" s="302">
        <v>0.008469827231721452</v>
      </c>
      <c r="AA413">
        <v>-0.5664254971379866</v>
      </c>
      <c r="AB413" s="172">
        <v>51.0</v>
      </c>
      <c r="AC413" s="303">
        <v>9996.09990681712</v>
      </c>
      <c r="AD413" s="304"/>
      <c r="AE413" s="304"/>
      <c r="AF413" s="304"/>
    </row>
    <row r="414">
      <c r="A414" s="285">
        <v>-0.0035890815748737303</v>
      </c>
      <c r="B414" s="309" t="s">
        <v>1113</v>
      </c>
      <c r="C414" s="287">
        <v>9000.0</v>
      </c>
      <c r="D414" s="288">
        <v>0.0</v>
      </c>
      <c r="E414" s="289">
        <v>1.0</v>
      </c>
      <c r="F414" s="290">
        <v>-0.002013049504393797</v>
      </c>
      <c r="G414" s="290">
        <v>-4.659137789867978</v>
      </c>
      <c r="H414" s="290">
        <v>-1.52</v>
      </c>
      <c r="I414" s="290">
        <v>-0.1</v>
      </c>
      <c r="J414" s="291">
        <v>0.0</v>
      </c>
      <c r="K414" s="290">
        <v>-7.125930210305118E-5</v>
      </c>
      <c r="L414" s="292">
        <v>-0.002009134586537197</v>
      </c>
      <c r="M414" s="293" t="s">
        <v>631</v>
      </c>
      <c r="N414" s="294">
        <v>-2.1742247021427312</v>
      </c>
      <c r="O414" s="295" t="s">
        <v>306</v>
      </c>
      <c r="P414" s="295" t="s">
        <v>658</v>
      </c>
      <c r="Q414" s="296">
        <v>0.009</v>
      </c>
      <c r="R414" s="297" t="s">
        <v>641</v>
      </c>
      <c r="S414" s="298" t="s">
        <v>634</v>
      </c>
      <c r="T414" s="298"/>
      <c r="U414" s="299">
        <v>-524.48</v>
      </c>
      <c r="V414" s="300" t="s">
        <v>306</v>
      </c>
      <c r="W414" s="300">
        <v>4139.374661005126</v>
      </c>
      <c r="X414" s="300">
        <v>14.081652432730401</v>
      </c>
      <c r="Y414" s="301">
        <v>-5.922545458007602E-10</v>
      </c>
      <c r="Z414" s="302">
        <v>0.004355256072134965</v>
      </c>
      <c r="AA414">
        <v>-0.5999206183655363</v>
      </c>
      <c r="AB414" s="172">
        <v>51.0</v>
      </c>
      <c r="AC414" s="303">
        <v>9233.696972840227</v>
      </c>
      <c r="AD414" s="304"/>
      <c r="AE414" s="304"/>
      <c r="AF414" s="304"/>
    </row>
    <row r="415">
      <c r="A415" s="285">
        <v>-0.004777142084427579</v>
      </c>
      <c r="B415" s="309" t="s">
        <v>1114</v>
      </c>
      <c r="C415" s="287">
        <v>21500.0</v>
      </c>
      <c r="D415" s="288">
        <v>-0.022727272727272707</v>
      </c>
      <c r="E415" s="289">
        <v>16410.0</v>
      </c>
      <c r="F415" s="290">
        <v>-0.0019602258919219585</v>
      </c>
      <c r="G415" s="290">
        <v>-6.726516215306607</v>
      </c>
      <c r="H415" s="290">
        <v>-2.2</v>
      </c>
      <c r="I415" s="290">
        <v>-1.0</v>
      </c>
      <c r="J415" s="291">
        <v>-0.089</v>
      </c>
      <c r="K415" s="290">
        <v>4.7860605019798197E-5</v>
      </c>
      <c r="L415" s="292">
        <v>-0.001956395151965788</v>
      </c>
      <c r="M415" s="293" t="s">
        <v>636</v>
      </c>
      <c r="N415" s="294">
        <v>-4.985775354353407</v>
      </c>
      <c r="O415" s="295" t="s">
        <v>306</v>
      </c>
      <c r="P415" s="295" t="s">
        <v>637</v>
      </c>
      <c r="Q415" s="296">
        <v>352.815</v>
      </c>
      <c r="R415" s="297" t="s">
        <v>633</v>
      </c>
      <c r="S415" s="298" t="s">
        <v>634</v>
      </c>
      <c r="T415" s="298"/>
      <c r="U415" s="299">
        <v>3363.4</v>
      </c>
      <c r="V415" s="300">
        <v>6.392341083427484</v>
      </c>
      <c r="W415" s="300">
        <v>4139.374661005126</v>
      </c>
      <c r="X415" s="300">
        <v>14.081652432730401</v>
      </c>
      <c r="Y415" s="301">
        <v>-3.083935514410126E-5</v>
      </c>
      <c r="Z415" s="302">
        <v>0.009752420896885161</v>
      </c>
      <c r="AA415">
        <v>0.09569661772543081</v>
      </c>
      <c r="AB415" s="172">
        <v>51.0</v>
      </c>
      <c r="AC415" s="303">
        <v>22304.276445720687</v>
      </c>
      <c r="AD415" s="304"/>
      <c r="AE415" s="304"/>
      <c r="AF415" s="304"/>
    </row>
    <row r="416">
      <c r="A416" s="285">
        <v>-0.005070143519218975</v>
      </c>
      <c r="B416" s="309" t="s">
        <v>1115</v>
      </c>
      <c r="C416" s="287">
        <v>16050.0</v>
      </c>
      <c r="D416" s="288">
        <v>0.0</v>
      </c>
      <c r="E416" s="289">
        <v>34910.0</v>
      </c>
      <c r="F416" s="290">
        <v>-0.002021527773044797</v>
      </c>
      <c r="G416" s="290">
        <v>-4.0090975635982335</v>
      </c>
      <c r="H416" s="290">
        <v>-4.70000000004</v>
      </c>
      <c r="I416" s="290">
        <v>-0.6666666667</v>
      </c>
      <c r="J416" s="291">
        <v>0.0</v>
      </c>
      <c r="K416" s="290">
        <v>-4.719488075727541E-4</v>
      </c>
      <c r="L416" s="292">
        <v>-0.002017613828245322</v>
      </c>
      <c r="M416" s="293" t="s">
        <v>631</v>
      </c>
      <c r="N416" s="294">
        <v>-3.6062181178431842</v>
      </c>
      <c r="O416" s="295" t="s">
        <v>306</v>
      </c>
      <c r="P416" s="295" t="s">
        <v>632</v>
      </c>
      <c r="Q416" s="296">
        <v>560.3055</v>
      </c>
      <c r="R416" s="297" t="s">
        <v>633</v>
      </c>
      <c r="S416" s="298" t="s">
        <v>724</v>
      </c>
      <c r="T416" s="298"/>
      <c r="U416" s="299">
        <v>1689.84</v>
      </c>
      <c r="V416" s="300">
        <v>9.497940633432751</v>
      </c>
      <c r="W416" s="300">
        <v>1627.2018012279375</v>
      </c>
      <c r="X416" s="300">
        <v>17.321263501912235</v>
      </c>
      <c r="Y416" s="301">
        <v>-5.233730255519748E-5</v>
      </c>
      <c r="Z416" s="302">
        <v>0.007268962210004175</v>
      </c>
      <c r="AA416">
        <v>-0.03203818128151059</v>
      </c>
      <c r="AB416" s="172">
        <v>51.0</v>
      </c>
      <c r="AC416" s="303">
        <v>16138.59062674867</v>
      </c>
      <c r="AD416" s="304"/>
      <c r="AE416" s="304"/>
      <c r="AF416" s="304"/>
    </row>
    <row r="417">
      <c r="A417" s="285" t="e">
        <v>#N/A</v>
      </c>
      <c r="B417" s="309" t="s">
        <v>1116</v>
      </c>
      <c r="C417" s="287">
        <v>12500.0</v>
      </c>
      <c r="D417" s="288">
        <v>0.0</v>
      </c>
      <c r="E417" s="289">
        <v>5313301.0</v>
      </c>
      <c r="F417" s="290">
        <v>0.04225131475798516</v>
      </c>
      <c r="G417" s="290">
        <v>6.720107965849015</v>
      </c>
      <c r="H417" s="290">
        <v>4.6</v>
      </c>
      <c r="I417" s="290">
        <v>1.0</v>
      </c>
      <c r="J417" s="291">
        <v>0.358</v>
      </c>
      <c r="K417" s="290">
        <v>0.016875304684743526</v>
      </c>
      <c r="L417" s="292">
        <v>0.0124901245791691</v>
      </c>
      <c r="M417" s="293" t="s">
        <v>678</v>
      </c>
      <c r="N417" s="294">
        <v>13.07609565764326</v>
      </c>
      <c r="O417" s="295" t="s">
        <v>306</v>
      </c>
      <c r="P417" s="295" t="s">
        <v>640</v>
      </c>
      <c r="Q417" s="296">
        <v>66416.2625</v>
      </c>
      <c r="R417" s="297" t="s">
        <v>641</v>
      </c>
      <c r="S417" s="298" t="s">
        <v>642</v>
      </c>
      <c r="T417" s="298"/>
      <c r="U417" s="299">
        <v>9.08</v>
      </c>
      <c r="V417" s="300">
        <v>1376.6519823788547</v>
      </c>
      <c r="W417" s="300">
        <v>2393.932165164847</v>
      </c>
      <c r="X417" s="300">
        <v>15.498907027838142</v>
      </c>
      <c r="Y417" s="301">
        <v>0.04709837188303885</v>
      </c>
      <c r="Z417" s="302">
        <v>0.5583602940128397</v>
      </c>
      <c r="AA417">
        <v>-0.5766298400810709</v>
      </c>
      <c r="AB417" s="172">
        <v>51.0</v>
      </c>
      <c r="AC417" s="303">
        <v>12490.09137941149</v>
      </c>
      <c r="AD417" s="304"/>
      <c r="AE417" s="304"/>
      <c r="AF417" s="304"/>
    </row>
    <row r="418">
      <c r="A418" s="285">
        <v>1.6264006205500382E-4</v>
      </c>
      <c r="B418" s="309" t="s">
        <v>1117</v>
      </c>
      <c r="C418" s="287">
        <v>19600.0</v>
      </c>
      <c r="D418" s="288">
        <v>0.0</v>
      </c>
      <c r="E418" s="289">
        <v>1184710.0</v>
      </c>
      <c r="F418" s="290">
        <v>6.608046728306487E-4</v>
      </c>
      <c r="G418" s="290">
        <v>-1.1968158768886674</v>
      </c>
      <c r="H418" s="290">
        <v>-0.95</v>
      </c>
      <c r="I418" s="290">
        <v>0.25</v>
      </c>
      <c r="J418" s="291">
        <v>0.0262</v>
      </c>
      <c r="K418" s="290">
        <v>0.0011351591391312516</v>
      </c>
      <c r="L418" s="292">
        <v>-0.00422583694639431</v>
      </c>
      <c r="M418" s="293" t="s">
        <v>306</v>
      </c>
      <c r="N418" s="294">
        <v>0.22697623122608634</v>
      </c>
      <c r="O418" s="295" t="s">
        <v>306</v>
      </c>
      <c r="P418" s="295" t="s">
        <v>650</v>
      </c>
      <c r="Q418" s="296">
        <v>23220.316</v>
      </c>
      <c r="R418" s="297" t="s">
        <v>633</v>
      </c>
      <c r="S418" s="298" t="s">
        <v>634</v>
      </c>
      <c r="T418" s="298"/>
      <c r="U418" s="299">
        <v>913.67</v>
      </c>
      <c r="V418" s="300">
        <v>21.45194654525157</v>
      </c>
      <c r="W418" s="300">
        <v>4139.374661005126</v>
      </c>
      <c r="X418" s="300">
        <v>14.081652432730401</v>
      </c>
      <c r="Y418" s="301">
        <v>1.013135505773742E-4</v>
      </c>
      <c r="Z418" s="302">
        <v>9.446822509640039E-5</v>
      </c>
      <c r="AA418">
        <v>-0.43884254058721905</v>
      </c>
      <c r="AB418" s="172">
        <v>51.0</v>
      </c>
      <c r="AC418" s="303">
        <v>19710.906595969635</v>
      </c>
      <c r="AD418" s="304"/>
      <c r="AE418" s="304"/>
      <c r="AF418" s="304"/>
    </row>
    <row r="419">
      <c r="A419" s="285">
        <v>-0.0011427876916246813</v>
      </c>
      <c r="B419" s="309" t="s">
        <v>1118</v>
      </c>
      <c r="C419" s="287">
        <v>13300.0</v>
      </c>
      <c r="D419" s="288">
        <v>0.0</v>
      </c>
      <c r="E419" s="289">
        <v>44210.0</v>
      </c>
      <c r="F419" s="290">
        <v>-6.660884019269966E-4</v>
      </c>
      <c r="G419" s="290">
        <v>-1.3201326202704124</v>
      </c>
      <c r="H419" s="290">
        <v>-0.9714285714199999</v>
      </c>
      <c r="I419" s="290">
        <v>0.1428571429</v>
      </c>
      <c r="J419" s="291">
        <v>-0.026</v>
      </c>
      <c r="K419" s="290">
        <v>-6.694001438439578E-5</v>
      </c>
      <c r="L419" s="292">
        <v>-6.62233756753467E-4</v>
      </c>
      <c r="M419" s="293" t="s">
        <v>631</v>
      </c>
      <c r="N419" s="294">
        <v>0.7919428639098716</v>
      </c>
      <c r="O419" s="295" t="s">
        <v>306</v>
      </c>
      <c r="P419" s="295" t="s">
        <v>632</v>
      </c>
      <c r="Q419" s="296">
        <v>587.993</v>
      </c>
      <c r="R419" s="297" t="s">
        <v>633</v>
      </c>
      <c r="S419" s="298" t="s">
        <v>634</v>
      </c>
      <c r="T419" s="298"/>
      <c r="U419" s="299">
        <v>2489.02</v>
      </c>
      <c r="V419" s="300">
        <v>5.343468513712224</v>
      </c>
      <c r="W419" s="300">
        <v>4139.374661005126</v>
      </c>
      <c r="X419" s="300">
        <v>14.081652432730401</v>
      </c>
      <c r="Y419" s="301">
        <v>-1.2351227745942723E-5</v>
      </c>
      <c r="Z419" s="302">
        <v>-1.4263077463165706E-4</v>
      </c>
      <c r="AA419">
        <v>0.4150831778082096</v>
      </c>
      <c r="AB419" s="172">
        <v>51.0</v>
      </c>
      <c r="AC419" s="303">
        <v>13576.5702001612</v>
      </c>
      <c r="AD419" s="304"/>
      <c r="AE419" s="304"/>
      <c r="AF419" s="304"/>
    </row>
    <row r="420">
      <c r="A420" s="285">
        <v>-0.004833043066518977</v>
      </c>
      <c r="B420" s="309" t="s">
        <v>1119</v>
      </c>
      <c r="C420" s="287">
        <v>20100.0</v>
      </c>
      <c r="D420" s="288">
        <v>0.0</v>
      </c>
      <c r="E420" s="289">
        <v>10.0</v>
      </c>
      <c r="F420" s="290">
        <v>-0.0019962710392635737</v>
      </c>
      <c r="G420" s="290">
        <v>-6.778666414279583</v>
      </c>
      <c r="H420" s="290">
        <v>-2.2</v>
      </c>
      <c r="I420" s="290">
        <v>-1.0</v>
      </c>
      <c r="J420" s="291">
        <v>-0.029</v>
      </c>
      <c r="K420" s="290">
        <v>4.5710618732624185E-5</v>
      </c>
      <c r="L420" s="292">
        <v>-0.0019924219171858024</v>
      </c>
      <c r="M420" s="293" t="s">
        <v>636</v>
      </c>
      <c r="N420" s="294">
        <v>-4.542291795836434</v>
      </c>
      <c r="O420" s="295" t="s">
        <v>306</v>
      </c>
      <c r="P420" s="295" t="s">
        <v>637</v>
      </c>
      <c r="Q420" s="296">
        <v>0.201</v>
      </c>
      <c r="R420" s="297" t="s">
        <v>633</v>
      </c>
      <c r="S420" s="298" t="s">
        <v>870</v>
      </c>
      <c r="T420" s="298"/>
      <c r="U420" s="299">
        <v>404.24</v>
      </c>
      <c r="V420" s="300">
        <v>49.72293686918662</v>
      </c>
      <c r="W420" s="300">
        <v>5217.086596250272</v>
      </c>
      <c r="X420" s="300">
        <v>7.404841582123528</v>
      </c>
      <c r="Y420" s="301">
        <v>-1.7775586434194108E-8</v>
      </c>
      <c r="Z420" s="302">
        <v>0.009046234838221619</v>
      </c>
      <c r="AA420">
        <v>-0.3899941879685419</v>
      </c>
      <c r="AB420" s="172">
        <v>51.0</v>
      </c>
      <c r="AC420" s="303">
        <v>20298.38379209699</v>
      </c>
      <c r="AD420" s="304"/>
      <c r="AE420" s="304"/>
      <c r="AF420" s="304"/>
    </row>
    <row r="421">
      <c r="A421" s="285">
        <v>0.006660341650957721</v>
      </c>
      <c r="B421" s="309" t="s">
        <v>1120</v>
      </c>
      <c r="C421" s="287">
        <v>41000.0</v>
      </c>
      <c r="D421" s="288">
        <v>0.03015075376884435</v>
      </c>
      <c r="E421" s="289">
        <v>119501.0</v>
      </c>
      <c r="F421" s="290">
        <v>0.004880027361969085</v>
      </c>
      <c r="G421" s="290">
        <v>2.1048852653303967</v>
      </c>
      <c r="H421" s="290">
        <v>0.7</v>
      </c>
      <c r="I421" s="290">
        <v>1.0</v>
      </c>
      <c r="J421" s="291">
        <v>0.0276</v>
      </c>
      <c r="K421" s="290">
        <v>7.480230286486155E-4</v>
      </c>
      <c r="L421" s="292">
        <v>0.004883877406563722</v>
      </c>
      <c r="M421" s="293" t="s">
        <v>306</v>
      </c>
      <c r="N421" s="294">
        <v>3.613383247061532</v>
      </c>
      <c r="O421" s="295" t="s">
        <v>306</v>
      </c>
      <c r="P421" s="295" t="s">
        <v>640</v>
      </c>
      <c r="Q421" s="296">
        <v>4899.541</v>
      </c>
      <c r="R421" s="297" t="s">
        <v>644</v>
      </c>
      <c r="S421" s="298" t="s">
        <v>708</v>
      </c>
      <c r="T421" s="298"/>
      <c r="U421" s="299">
        <v>15302.35</v>
      </c>
      <c r="V421" s="300">
        <v>2.6793270314690227</v>
      </c>
      <c r="W421" s="300">
        <v>2337.9027911782223</v>
      </c>
      <c r="X421" s="300">
        <v>38.81810010297964</v>
      </c>
      <c r="Y421" s="301">
        <v>6.019643549346859E-4</v>
      </c>
      <c r="Z421" s="302">
        <v>0.017515585808907833</v>
      </c>
      <c r="AA421">
        <v>1.6922678750201068</v>
      </c>
      <c r="AB421" s="172">
        <v>51.0</v>
      </c>
      <c r="AC421" s="303">
        <v>48186.36075400473</v>
      </c>
      <c r="AD421" s="304"/>
      <c r="AE421" s="304"/>
      <c r="AF421" s="304"/>
    </row>
    <row r="422">
      <c r="A422" s="285">
        <v>-0.0058133928084707145</v>
      </c>
      <c r="B422" s="309" t="s">
        <v>1121</v>
      </c>
      <c r="C422" s="287">
        <v>12900.0</v>
      </c>
      <c r="D422" s="288">
        <v>0.0</v>
      </c>
      <c r="E422" s="289">
        <v>26301.0</v>
      </c>
      <c r="F422" s="290">
        <v>-0.0019918850125722047</v>
      </c>
      <c r="G422" s="290">
        <v>-6.896195222060252</v>
      </c>
      <c r="H422" s="290">
        <v>-2.8</v>
      </c>
      <c r="I422" s="290">
        <v>-1.0</v>
      </c>
      <c r="J422" s="291">
        <v>-0.037</v>
      </c>
      <c r="K422" s="290">
        <v>-0.001438191622258807</v>
      </c>
      <c r="L422" s="292">
        <v>-0.0019880195565304946</v>
      </c>
      <c r="M422" s="293" t="s">
        <v>654</v>
      </c>
      <c r="N422" s="294">
        <v>-4.653012228283553</v>
      </c>
      <c r="O422" s="295" t="s">
        <v>306</v>
      </c>
      <c r="P422" s="295" t="s">
        <v>637</v>
      </c>
      <c r="Q422" s="296">
        <v>339.2829</v>
      </c>
      <c r="R422" s="297" t="s">
        <v>641</v>
      </c>
      <c r="S422" s="298" t="s">
        <v>634</v>
      </c>
      <c r="T422" s="298"/>
      <c r="U422" s="299">
        <v>1789.06</v>
      </c>
      <c r="V422" s="300">
        <v>7.210490425139459</v>
      </c>
      <c r="W422" s="300">
        <v>4139.374661005126</v>
      </c>
      <c r="X422" s="300">
        <v>14.081652432730401</v>
      </c>
      <c r="Y422" s="301">
        <v>-3.67091479263165E-5</v>
      </c>
      <c r="Z422" s="302">
        <v>0.009247607486718639</v>
      </c>
      <c r="AA422">
        <v>-0.29979857657125797</v>
      </c>
      <c r="AB422" s="172">
        <v>51.0</v>
      </c>
      <c r="AC422" s="303">
        <v>13176.008819129267</v>
      </c>
      <c r="AD422" s="304"/>
      <c r="AE422" s="304"/>
      <c r="AF422" s="304"/>
    </row>
    <row r="423">
      <c r="A423" s="285">
        <v>-0.0020584253414820445</v>
      </c>
      <c r="B423" s="309" t="s">
        <v>1122</v>
      </c>
      <c r="C423" s="287">
        <v>9150.0</v>
      </c>
      <c r="D423" s="288">
        <v>-0.005434782608695565</v>
      </c>
      <c r="E423" s="289">
        <v>2574110.0</v>
      </c>
      <c r="F423" s="290">
        <v>-4.908728081819219E-4</v>
      </c>
      <c r="G423" s="290">
        <v>-1.2878991667948803</v>
      </c>
      <c r="H423" s="290">
        <v>-0.96363636364</v>
      </c>
      <c r="I423" s="290">
        <v>0.1818181818</v>
      </c>
      <c r="J423" s="291">
        <v>0.0044</v>
      </c>
      <c r="K423" s="290">
        <v>-0.0015091211954115298</v>
      </c>
      <c r="L423" s="292">
        <v>-4.8697912237990006E-4</v>
      </c>
      <c r="M423" s="293" t="s">
        <v>631</v>
      </c>
      <c r="N423" s="294">
        <v>0.18090339386780213</v>
      </c>
      <c r="O423" s="295" t="s">
        <v>306</v>
      </c>
      <c r="P423" s="295" t="s">
        <v>650</v>
      </c>
      <c r="Q423" s="296">
        <v>23553.1065</v>
      </c>
      <c r="R423" s="297" t="s">
        <v>633</v>
      </c>
      <c r="S423" s="298" t="s">
        <v>675</v>
      </c>
      <c r="T423" s="298"/>
      <c r="U423" s="299">
        <v>500.59</v>
      </c>
      <c r="V423" s="300">
        <v>18.278431450887954</v>
      </c>
      <c r="W423" s="300">
        <v>2535.477406310261</v>
      </c>
      <c r="X423" s="300">
        <v>20.629181401078693</v>
      </c>
      <c r="Y423" s="301">
        <v>-9.3107015590608E-4</v>
      </c>
      <c r="Z423" s="302">
        <v>1.7400465247661292E-4</v>
      </c>
      <c r="AA423">
        <v>-0.4042783908182388</v>
      </c>
      <c r="AB423" s="172">
        <v>51.0</v>
      </c>
      <c r="AC423" s="303">
        <v>9226.887650613016</v>
      </c>
      <c r="AD423" s="304"/>
      <c r="AE423" s="304"/>
      <c r="AF423" s="304"/>
    </row>
    <row r="424">
      <c r="A424" s="285">
        <v>-0.005422750783141509</v>
      </c>
      <c r="B424" s="309" t="s">
        <v>1123</v>
      </c>
      <c r="C424" s="287">
        <v>129000.0</v>
      </c>
      <c r="D424" s="288">
        <v>0.0</v>
      </c>
      <c r="E424" s="289">
        <v>11210.0</v>
      </c>
      <c r="F424" s="290">
        <v>-0.0019654595292500263</v>
      </c>
      <c r="G424" s="290">
        <v>-6.742369637257901</v>
      </c>
      <c r="H424" s="290">
        <v>-2.2</v>
      </c>
      <c r="I424" s="290">
        <v>-1.0</v>
      </c>
      <c r="J424" s="291">
        <v>-0.0688</v>
      </c>
      <c r="K424" s="290">
        <v>-0.0012229963969762917</v>
      </c>
      <c r="L424" s="292">
        <v>-0.0019615743337337605</v>
      </c>
      <c r="M424" s="293" t="s">
        <v>654</v>
      </c>
      <c r="N424" s="294">
        <v>-3.842998024155675</v>
      </c>
      <c r="O424" s="295" t="s">
        <v>306</v>
      </c>
      <c r="P424" s="295" t="s">
        <v>637</v>
      </c>
      <c r="Q424" s="296">
        <v>1446.09</v>
      </c>
      <c r="R424" s="297" t="s">
        <v>633</v>
      </c>
      <c r="S424" s="298" t="s">
        <v>666</v>
      </c>
      <c r="T424" s="298"/>
      <c r="U424" s="299">
        <v>9150.27</v>
      </c>
      <c r="V424" s="300">
        <v>14.097944650813583</v>
      </c>
      <c r="W424" s="300">
        <v>1979.6298556175075</v>
      </c>
      <c r="X424" s="300">
        <v>16.817246068236063</v>
      </c>
      <c r="Y424" s="301">
        <v>-1.45738605158304E-4</v>
      </c>
      <c r="Z424" s="302">
        <v>0.007538572851553652</v>
      </c>
      <c r="AA424">
        <v>-0.069121690363257</v>
      </c>
      <c r="AB424" s="172">
        <v>51.0</v>
      </c>
      <c r="AC424" s="303">
        <v>134167.51667153992</v>
      </c>
      <c r="AD424" s="304"/>
      <c r="AE424" s="304"/>
      <c r="AF424" s="304"/>
    </row>
    <row r="425">
      <c r="A425" s="285">
        <v>0.006149229043150529</v>
      </c>
      <c r="B425" s="309" t="s">
        <v>1124</v>
      </c>
      <c r="C425" s="287">
        <v>9600.0</v>
      </c>
      <c r="D425" s="288">
        <v>0.0</v>
      </c>
      <c r="E425" s="289">
        <v>37001.0</v>
      </c>
      <c r="F425" s="290">
        <v>0.00646362145662965</v>
      </c>
      <c r="G425" s="290">
        <v>2.3763498292574496</v>
      </c>
      <c r="H425" s="290">
        <v>-0.3</v>
      </c>
      <c r="I425" s="290">
        <v>1.0</v>
      </c>
      <c r="J425" s="291">
        <v>0.0787</v>
      </c>
      <c r="K425" s="290">
        <v>0.0026376975760795986</v>
      </c>
      <c r="L425" s="292">
        <v>0.004200912347261778</v>
      </c>
      <c r="M425" s="293" t="s">
        <v>306</v>
      </c>
      <c r="N425" s="294">
        <v>3.308986267427814</v>
      </c>
      <c r="O425" s="295" t="s">
        <v>306</v>
      </c>
      <c r="P425" s="295" t="s">
        <v>650</v>
      </c>
      <c r="Q425" s="296">
        <v>355.2096</v>
      </c>
      <c r="R425" s="297" t="s">
        <v>644</v>
      </c>
      <c r="S425" s="298" t="s">
        <v>708</v>
      </c>
      <c r="T425" s="298"/>
      <c r="U425" s="299">
        <v>1098.04</v>
      </c>
      <c r="V425" s="300">
        <v>8.742850897963645</v>
      </c>
      <c r="W425" s="300">
        <v>2337.9027911782223</v>
      </c>
      <c r="X425" s="300">
        <v>38.81810010297964</v>
      </c>
      <c r="Y425" s="301">
        <v>4.113650160260019E-5</v>
      </c>
      <c r="Z425" s="302">
        <v>0.021495913842221475</v>
      </c>
      <c r="AA425">
        <v>-0.1372529200391387</v>
      </c>
      <c r="AB425" s="172">
        <v>51.0</v>
      </c>
      <c r="AC425" s="303">
        <v>9885.407143370943</v>
      </c>
      <c r="AD425" s="304"/>
      <c r="AE425" s="304"/>
      <c r="AF425" s="304"/>
    </row>
    <row r="426">
      <c r="A426" s="285">
        <v>0.00696605875569483</v>
      </c>
      <c r="B426" s="309" t="s">
        <v>1125</v>
      </c>
      <c r="C426" s="287">
        <v>4500.0</v>
      </c>
      <c r="D426" s="288">
        <v>0.0</v>
      </c>
      <c r="E426" s="289">
        <v>88801.0</v>
      </c>
      <c r="F426" s="290">
        <v>0.007383477098683076</v>
      </c>
      <c r="G426" s="290">
        <v>2.391833980745502</v>
      </c>
      <c r="H426" s="290">
        <v>-0.3</v>
      </c>
      <c r="I426" s="290">
        <v>1.0</v>
      </c>
      <c r="J426" s="291">
        <v>0.0976</v>
      </c>
      <c r="K426" s="290">
        <v>0.003212287638859848</v>
      </c>
      <c r="L426" s="292">
        <v>0.0073873705648214525</v>
      </c>
      <c r="M426" s="293" t="s">
        <v>306</v>
      </c>
      <c r="N426" s="294">
        <v>3.253167175939404</v>
      </c>
      <c r="O426" s="295" t="s">
        <v>306</v>
      </c>
      <c r="P426" s="295" t="s">
        <v>650</v>
      </c>
      <c r="Q426" s="296">
        <v>399.6045</v>
      </c>
      <c r="R426" s="297" t="s">
        <v>644</v>
      </c>
      <c r="S426" s="298" t="s">
        <v>708</v>
      </c>
      <c r="T426" s="298"/>
      <c r="U426" s="299">
        <v>64.45</v>
      </c>
      <c r="V426" s="300">
        <v>69.82156710628394</v>
      </c>
      <c r="W426" s="300">
        <v>2337.9027911782223</v>
      </c>
      <c r="X426" s="300">
        <v>38.81810010297964</v>
      </c>
      <c r="Y426" s="301">
        <v>5.253446520631008E-5</v>
      </c>
      <c r="Z426" s="302">
        <v>0.024262129774405027</v>
      </c>
      <c r="AA426">
        <v>-0.5902611882580708</v>
      </c>
      <c r="AB426" s="172">
        <v>51.0</v>
      </c>
      <c r="AC426" s="303">
        <v>4620.328637491643</v>
      </c>
      <c r="AD426" s="304"/>
      <c r="AE426" s="304"/>
      <c r="AF426" s="304"/>
    </row>
    <row r="427">
      <c r="A427" s="285">
        <v>0.007709892586458501</v>
      </c>
      <c r="B427" s="309" t="s">
        <v>1126</v>
      </c>
      <c r="C427" s="287">
        <v>8300.0</v>
      </c>
      <c r="D427" s="288">
        <v>0.03750000000000009</v>
      </c>
      <c r="E427" s="289">
        <v>75701.0</v>
      </c>
      <c r="F427" s="290">
        <v>0.005733670374132632</v>
      </c>
      <c r="G427" s="290">
        <v>1.8653788062310988</v>
      </c>
      <c r="H427" s="290">
        <v>-0.3</v>
      </c>
      <c r="I427" s="290">
        <v>1.0</v>
      </c>
      <c r="J427" s="291">
        <v>0.0506</v>
      </c>
      <c r="K427" s="290">
        <v>0.0017472192508022155</v>
      </c>
      <c r="L427" s="292">
        <v>0.005737557745139563</v>
      </c>
      <c r="M427" s="293" t="s">
        <v>306</v>
      </c>
      <c r="N427" s="294">
        <v>2.8527632043361275</v>
      </c>
      <c r="O427" s="295" t="s">
        <v>306</v>
      </c>
      <c r="P427" s="295" t="s">
        <v>640</v>
      </c>
      <c r="Q427" s="296">
        <v>628.3183</v>
      </c>
      <c r="R427" s="297" t="s">
        <v>644</v>
      </c>
      <c r="S427" s="298" t="s">
        <v>708</v>
      </c>
      <c r="T427" s="298"/>
      <c r="U427" s="299">
        <v>1055.0</v>
      </c>
      <c r="V427" s="300">
        <v>7.867298578199052</v>
      </c>
      <c r="W427" s="300">
        <v>2337.9027911782223</v>
      </c>
      <c r="X427" s="300">
        <v>38.81810010297964</v>
      </c>
      <c r="Y427" s="301">
        <v>9.003652327941302E-5</v>
      </c>
      <c r="Z427" s="302">
        <v>0.01629202371494807</v>
      </c>
      <c r="AA427">
        <v>-0.24023074953522772</v>
      </c>
      <c r="AB427" s="172">
        <v>51.0</v>
      </c>
      <c r="AC427" s="303">
        <v>8173.698710304807</v>
      </c>
      <c r="AD427" s="304"/>
      <c r="AE427" s="304"/>
      <c r="AF427" s="304"/>
    </row>
    <row r="428">
      <c r="A428" s="285">
        <v>-0.005015919726295511</v>
      </c>
      <c r="B428" s="309" t="s">
        <v>1127</v>
      </c>
      <c r="C428" s="287">
        <v>3400.0</v>
      </c>
      <c r="D428" s="288">
        <v>0.0</v>
      </c>
      <c r="E428" s="289">
        <v>4301.0</v>
      </c>
      <c r="F428" s="290">
        <v>-0.0020015002148828106</v>
      </c>
      <c r="G428" s="290">
        <v>-6.74473292889401</v>
      </c>
      <c r="H428" s="290">
        <v>-2.2</v>
      </c>
      <c r="I428" s="290">
        <v>-1.0</v>
      </c>
      <c r="J428" s="291">
        <v>0.0</v>
      </c>
      <c r="K428" s="290">
        <v>-3.2637832214465264E-4</v>
      </c>
      <c r="L428" s="292">
        <v>-0.002069098163228301</v>
      </c>
      <c r="M428" s="293" t="s">
        <v>654</v>
      </c>
      <c r="N428" s="294">
        <v>-5.068820254454294</v>
      </c>
      <c r="O428" s="295" t="s">
        <v>306</v>
      </c>
      <c r="P428" s="295" t="s">
        <v>632</v>
      </c>
      <c r="Q428" s="296">
        <v>14.6234</v>
      </c>
      <c r="R428" s="297" t="s">
        <v>644</v>
      </c>
      <c r="S428" s="298" t="s">
        <v>634</v>
      </c>
      <c r="T428" s="298"/>
      <c r="U428" s="299">
        <v>195.64</v>
      </c>
      <c r="V428" s="300">
        <v>17.378859129012472</v>
      </c>
      <c r="W428" s="300">
        <v>4139.374661005126</v>
      </c>
      <c r="X428" s="300">
        <v>14.081652432730401</v>
      </c>
      <c r="Y428" s="301">
        <v>-1.348833923333941E-6</v>
      </c>
      <c r="Z428" s="302">
        <v>0.01012425884073472</v>
      </c>
      <c r="AA428">
        <v>-0.5945353935706414</v>
      </c>
      <c r="AB428" s="172">
        <v>51.0</v>
      </c>
      <c r="AC428" s="303">
        <v>3472.427006380812</v>
      </c>
      <c r="AD428" s="304"/>
      <c r="AE428" s="304"/>
      <c r="AF428" s="304"/>
    </row>
    <row r="429">
      <c r="A429" s="285">
        <v>0.010303472153343022</v>
      </c>
      <c r="B429" s="309" t="s">
        <v>1128</v>
      </c>
      <c r="C429" s="287">
        <v>5900.0</v>
      </c>
      <c r="D429" s="288">
        <v>0.0</v>
      </c>
      <c r="E429" s="289">
        <v>24101.0</v>
      </c>
      <c r="F429" s="290">
        <v>0.010871023479995273</v>
      </c>
      <c r="G429" s="290">
        <v>2.9905968157781313</v>
      </c>
      <c r="H429" s="290">
        <v>-0.3</v>
      </c>
      <c r="I429" s="290">
        <v>1.0</v>
      </c>
      <c r="J429" s="291">
        <v>0.1346</v>
      </c>
      <c r="K429" s="290">
        <v>0.005292816757571512</v>
      </c>
      <c r="L429" s="292">
        <v>0.006221909395005825</v>
      </c>
      <c r="M429" s="293" t="s">
        <v>306</v>
      </c>
      <c r="N429" s="294">
        <v>3.4926019335115095</v>
      </c>
      <c r="O429" s="295" t="s">
        <v>306</v>
      </c>
      <c r="P429" s="295" t="s">
        <v>650</v>
      </c>
      <c r="Q429" s="296">
        <v>142.1959</v>
      </c>
      <c r="R429" s="297" t="s">
        <v>644</v>
      </c>
      <c r="S429" s="298" t="s">
        <v>708</v>
      </c>
      <c r="T429" s="298"/>
      <c r="U429" s="299">
        <v>83.94</v>
      </c>
      <c r="V429" s="300">
        <v>70.28830116750059</v>
      </c>
      <c r="W429" s="300">
        <v>2337.9027911782223</v>
      </c>
      <c r="X429" s="300">
        <v>38.81810010297964</v>
      </c>
      <c r="Y429" s="301">
        <v>2.7744119323254244E-5</v>
      </c>
      <c r="Z429" s="302">
        <v>0.03856669024937711</v>
      </c>
      <c r="AA429">
        <v>-0.585808464248097</v>
      </c>
      <c r="AB429" s="172">
        <v>51.0</v>
      </c>
      <c r="AC429" s="303">
        <v>6100.878832129238</v>
      </c>
      <c r="AD429" s="304"/>
      <c r="AE429" s="304"/>
      <c r="AF429" s="304"/>
    </row>
    <row r="430">
      <c r="A430" s="285">
        <v>-0.004835267284103465</v>
      </c>
      <c r="B430" s="309" t="s">
        <v>1129</v>
      </c>
      <c r="C430" s="287">
        <v>23300.0</v>
      </c>
      <c r="D430" s="288">
        <v>0.0</v>
      </c>
      <c r="E430" s="289">
        <v>1301.0</v>
      </c>
      <c r="F430" s="290">
        <v>-0.0018540600437186897</v>
      </c>
      <c r="G430" s="290">
        <v>-6.738247962218235</v>
      </c>
      <c r="H430" s="290">
        <v>-2.2</v>
      </c>
      <c r="I430" s="290">
        <v>-1.0</v>
      </c>
      <c r="J430" s="291">
        <v>0.0043</v>
      </c>
      <c r="K430" s="290">
        <v>-3.0273656768796257E-4</v>
      </c>
      <c r="L430" s="292">
        <v>-0.0018501658346319317</v>
      </c>
      <c r="M430" s="293" t="s">
        <v>654</v>
      </c>
      <c r="N430" s="294">
        <v>-4.142849640980625</v>
      </c>
      <c r="O430" s="295" t="s">
        <v>306</v>
      </c>
      <c r="P430" s="295" t="s">
        <v>632</v>
      </c>
      <c r="Q430" s="296">
        <v>30.3133</v>
      </c>
      <c r="R430" s="297" t="s">
        <v>641</v>
      </c>
      <c r="S430" s="298" t="s">
        <v>686</v>
      </c>
      <c r="T430" s="298"/>
      <c r="U430" s="299">
        <v>2228.12</v>
      </c>
      <c r="V430" s="300">
        <v>10.457246467874262</v>
      </c>
      <c r="W430" s="300">
        <v>83.95690906519442</v>
      </c>
      <c r="X430" s="300">
        <v>154.11208874580504</v>
      </c>
      <c r="Y430" s="301">
        <v>-2.6948982775940935E-6</v>
      </c>
      <c r="Z430" s="302">
        <v>0.0077538942094563775</v>
      </c>
      <c r="AA430">
        <v>0.4341797196211261</v>
      </c>
      <c r="AB430" s="172">
        <v>51.0</v>
      </c>
      <c r="AC430" s="303">
        <v>23984.579980736125</v>
      </c>
      <c r="AD430" s="304"/>
      <c r="AE430" s="304"/>
      <c r="AF430" s="304"/>
    </row>
    <row r="431">
      <c r="A431" s="285">
        <v>-0.00507611569118435</v>
      </c>
      <c r="B431" s="309" t="s">
        <v>1130</v>
      </c>
      <c r="C431" s="287">
        <v>8200.0</v>
      </c>
      <c r="D431" s="288">
        <v>0.0</v>
      </c>
      <c r="E431" s="289">
        <v>9410.0</v>
      </c>
      <c r="F431" s="290">
        <v>-0.00201171590267068</v>
      </c>
      <c r="G431" s="290">
        <v>-5.928727260937118</v>
      </c>
      <c r="H431" s="290">
        <v>-2.8</v>
      </c>
      <c r="I431" s="290">
        <v>-1.0</v>
      </c>
      <c r="J431" s="291">
        <v>-0.0084</v>
      </c>
      <c r="K431" s="290">
        <v>-4.3724608215650926E-4</v>
      </c>
      <c r="L431" s="292">
        <v>-0.002007842439595066</v>
      </c>
      <c r="M431" s="293" t="s">
        <v>654</v>
      </c>
      <c r="N431" s="294">
        <v>-4.451930626969938</v>
      </c>
      <c r="O431" s="295" t="s">
        <v>306</v>
      </c>
      <c r="P431" s="295" t="s">
        <v>637</v>
      </c>
      <c r="Q431" s="296">
        <v>77.162</v>
      </c>
      <c r="R431" s="297" t="s">
        <v>633</v>
      </c>
      <c r="S431" s="298" t="s">
        <v>682</v>
      </c>
      <c r="T431" s="298"/>
      <c r="U431" s="299">
        <v>58.88</v>
      </c>
      <c r="V431" s="300">
        <v>139.2663043478261</v>
      </c>
      <c r="W431" s="300">
        <v>666.4325930968932</v>
      </c>
      <c r="X431" s="300">
        <v>34.23990216544156</v>
      </c>
      <c r="Y431" s="301">
        <v>-7.212757600986677E-6</v>
      </c>
      <c r="Z431" s="302">
        <v>0.008934525070164265</v>
      </c>
      <c r="AA431">
        <v>-0.16183230687595407</v>
      </c>
      <c r="AB431" s="172">
        <v>51.0</v>
      </c>
      <c r="AC431" s="303">
        <v>8364.036301495396</v>
      </c>
      <c r="AD431" s="304"/>
      <c r="AE431" s="304"/>
      <c r="AF431" s="304"/>
    </row>
    <row r="432">
      <c r="A432" s="285">
        <v>-0.00346155880806187</v>
      </c>
      <c r="B432" s="309" t="s">
        <v>1131</v>
      </c>
      <c r="C432" s="287">
        <v>36000.0</v>
      </c>
      <c r="D432" s="288">
        <v>-0.01098901098901095</v>
      </c>
      <c r="E432" s="289">
        <v>10510.0</v>
      </c>
      <c r="F432" s="290">
        <v>-5.344299956352221E-4</v>
      </c>
      <c r="G432" s="290">
        <v>-6.708546961644172</v>
      </c>
      <c r="H432" s="290">
        <v>-2.2</v>
      </c>
      <c r="I432" s="290">
        <v>-1.0</v>
      </c>
      <c r="J432" s="291">
        <v>0.0111</v>
      </c>
      <c r="K432" s="290">
        <v>3.857515199784879E-4</v>
      </c>
      <c r="L432" s="292">
        <v>-0.0015126623887352347</v>
      </c>
      <c r="M432" s="293" t="s">
        <v>636</v>
      </c>
      <c r="N432" s="294">
        <v>-4.342214488666072</v>
      </c>
      <c r="O432" s="295" t="s">
        <v>306</v>
      </c>
      <c r="P432" s="295" t="s">
        <v>632</v>
      </c>
      <c r="Q432" s="296">
        <v>378.36</v>
      </c>
      <c r="R432" s="297" t="s">
        <v>633</v>
      </c>
      <c r="S432" s="298" t="s">
        <v>666</v>
      </c>
      <c r="T432" s="298"/>
      <c r="U432" s="299">
        <v>6089.12</v>
      </c>
      <c r="V432" s="300">
        <v>5.912184355046378</v>
      </c>
      <c r="W432" s="300">
        <v>1979.6298556175075</v>
      </c>
      <c r="X432" s="300">
        <v>16.817246068236063</v>
      </c>
      <c r="Y432" s="301">
        <v>-2.3802329688152386E-5</v>
      </c>
      <c r="Z432" s="302">
        <v>0.002337800833306258</v>
      </c>
      <c r="AA432">
        <v>0.1963647563588724</v>
      </c>
      <c r="AB432" s="172">
        <v>51.0</v>
      </c>
      <c r="AC432" s="303">
        <v>36610.045210585435</v>
      </c>
      <c r="AD432" s="304"/>
      <c r="AE432" s="304"/>
      <c r="AF432" s="304"/>
    </row>
    <row r="433">
      <c r="A433" s="285">
        <v>0.015435572252214388</v>
      </c>
      <c r="B433" s="309" t="s">
        <v>1132</v>
      </c>
      <c r="C433" s="287">
        <v>22500.0</v>
      </c>
      <c r="D433" s="288">
        <v>-0.0625</v>
      </c>
      <c r="E433" s="289">
        <v>363301.00000000006</v>
      </c>
      <c r="F433" s="290">
        <v>0.015027995715413462</v>
      </c>
      <c r="G433" s="290">
        <v>4.943028908925744</v>
      </c>
      <c r="H433" s="290">
        <v>0.1</v>
      </c>
      <c r="I433" s="290">
        <v>0.5</v>
      </c>
      <c r="J433" s="291">
        <v>0.25</v>
      </c>
      <c r="K433" s="290">
        <v>0.015377682077627908</v>
      </c>
      <c r="L433" s="292">
        <v>-0.036479157341270246</v>
      </c>
      <c r="M433" s="293" t="s">
        <v>306</v>
      </c>
      <c r="N433" s="294">
        <v>4.398089658749397</v>
      </c>
      <c r="O433" s="295" t="s">
        <v>306</v>
      </c>
      <c r="P433" s="295" t="s">
        <v>640</v>
      </c>
      <c r="Q433" s="296">
        <v>8174.272500000001</v>
      </c>
      <c r="R433" s="297" t="s">
        <v>641</v>
      </c>
      <c r="S433" s="298" t="s">
        <v>661</v>
      </c>
      <c r="T433" s="298"/>
      <c r="U433" s="299">
        <v>315.08</v>
      </c>
      <c r="V433" s="300">
        <v>71.41043544496637</v>
      </c>
      <c r="W433" s="300">
        <v>2915.235656719304</v>
      </c>
      <c r="X433" s="300">
        <v>16.748800755369235</v>
      </c>
      <c r="Y433" s="301">
        <v>0.00246360893815005</v>
      </c>
      <c r="Z433" s="302">
        <v>0.06735539111301415</v>
      </c>
      <c r="AA433">
        <v>-0.46863794681243764</v>
      </c>
      <c r="AB433" s="172">
        <v>51.0</v>
      </c>
      <c r="AC433" s="303">
        <v>23866.232732903052</v>
      </c>
      <c r="AD433" s="304"/>
      <c r="AE433" s="304"/>
      <c r="AF433" s="304"/>
    </row>
    <row r="434">
      <c r="A434" s="285">
        <v>-0.004862072119283296</v>
      </c>
      <c r="B434" s="309" t="s">
        <v>1133</v>
      </c>
      <c r="C434" s="287">
        <v>65099.99999999999</v>
      </c>
      <c r="D434" s="288">
        <v>0.0</v>
      </c>
      <c r="E434" s="289">
        <v>5010.0</v>
      </c>
      <c r="F434" s="290">
        <v>-0.0020096087176105304</v>
      </c>
      <c r="G434" s="290">
        <v>-5.960680785823355</v>
      </c>
      <c r="H434" s="290">
        <v>-2.8</v>
      </c>
      <c r="I434" s="290">
        <v>-1.0</v>
      </c>
      <c r="J434" s="291">
        <v>-0.0076</v>
      </c>
      <c r="K434" s="290">
        <v>3.1925218386481997E-6</v>
      </c>
      <c r="L434" s="292">
        <v>-0.002005709958660456</v>
      </c>
      <c r="M434" s="293" t="s">
        <v>636</v>
      </c>
      <c r="N434" s="294">
        <v>-4.2438510702124415</v>
      </c>
      <c r="O434" s="295" t="s">
        <v>306</v>
      </c>
      <c r="P434" s="295" t="s">
        <v>637</v>
      </c>
      <c r="Q434" s="296">
        <v>326.15099999999995</v>
      </c>
      <c r="R434" s="297" t="s">
        <v>633</v>
      </c>
      <c r="S434" s="298" t="s">
        <v>666</v>
      </c>
      <c r="T434" s="298"/>
      <c r="U434" s="299">
        <v>2559.64</v>
      </c>
      <c r="V434" s="300">
        <v>25.43326405275742</v>
      </c>
      <c r="W434" s="300">
        <v>1979.6298556175075</v>
      </c>
      <c r="X434" s="300">
        <v>16.817246068236063</v>
      </c>
      <c r="Y434" s="301">
        <v>-2.903362483246047E-5</v>
      </c>
      <c r="Z434" s="302">
        <v>0.008507840687414475</v>
      </c>
      <c r="AA434">
        <v>-0.027231806929589708</v>
      </c>
      <c r="AB434" s="172">
        <v>51.0</v>
      </c>
      <c r="AC434" s="303">
        <v>65556.87173032429</v>
      </c>
      <c r="AD434" s="304"/>
      <c r="AE434" s="304"/>
      <c r="AF434" s="304"/>
    </row>
    <row r="435">
      <c r="A435" s="285">
        <v>-6.755932335514318E-4</v>
      </c>
      <c r="B435" s="309" t="s">
        <v>1134</v>
      </c>
      <c r="C435" s="287">
        <v>17000.0</v>
      </c>
      <c r="D435" s="288">
        <v>0.0</v>
      </c>
      <c r="E435" s="289">
        <v>92510.0</v>
      </c>
      <c r="F435" s="290">
        <v>1.1406600911050681E-4</v>
      </c>
      <c r="G435" s="290">
        <v>-0.7419665673322791</v>
      </c>
      <c r="H435" s="290">
        <v>-0.88</v>
      </c>
      <c r="I435" s="290">
        <v>0.6</v>
      </c>
      <c r="J435" s="291">
        <v>-0.0175</v>
      </c>
      <c r="K435" s="290">
        <v>-4.6127680084125685E-4</v>
      </c>
      <c r="L435" s="292">
        <v>1.1796147295195342E-4</v>
      </c>
      <c r="M435" s="293" t="s">
        <v>631</v>
      </c>
      <c r="N435" s="294">
        <v>1.2562796847481246</v>
      </c>
      <c r="O435" s="295" t="s">
        <v>306</v>
      </c>
      <c r="P435" s="295" t="s">
        <v>650</v>
      </c>
      <c r="Q435" s="296">
        <v>1572.67</v>
      </c>
      <c r="R435" s="297" t="s">
        <v>633</v>
      </c>
      <c r="S435" s="298" t="s">
        <v>645</v>
      </c>
      <c r="T435" s="298"/>
      <c r="U435" s="299">
        <v>171.6</v>
      </c>
      <c r="V435" s="300">
        <v>99.06759906759908</v>
      </c>
      <c r="W435" s="300">
        <v>3169.964778636018</v>
      </c>
      <c r="X435" s="300">
        <v>17.35913669889833</v>
      </c>
      <c r="Y435" s="301">
        <v>-2.0339016691783734E-5</v>
      </c>
      <c r="Z435" s="302">
        <v>1.374790808013979E-4</v>
      </c>
      <c r="AA435">
        <v>-0.5076741231187616</v>
      </c>
      <c r="AB435" s="172">
        <v>51.0</v>
      </c>
      <c r="AC435" s="303">
        <v>17063.596617880805</v>
      </c>
      <c r="AD435" s="304"/>
      <c r="AE435" s="304"/>
      <c r="AF435" s="304"/>
    </row>
    <row r="436">
      <c r="A436" s="285">
        <v>-0.004991475092994708</v>
      </c>
      <c r="B436" s="309" t="s">
        <v>1135</v>
      </c>
      <c r="C436" s="287">
        <v>5870.0</v>
      </c>
      <c r="D436" s="288">
        <v>0.0</v>
      </c>
      <c r="E436" s="289">
        <v>27110.0</v>
      </c>
      <c r="F436" s="290">
        <v>-0.0019988083724909547</v>
      </c>
      <c r="G436" s="290">
        <v>-6.727783506346261</v>
      </c>
      <c r="H436" s="290">
        <v>-2.2</v>
      </c>
      <c r="I436" s="290">
        <v>-1.0</v>
      </c>
      <c r="J436" s="291">
        <v>-0.0083</v>
      </c>
      <c r="K436" s="290">
        <v>-2.9267542380130725E-4</v>
      </c>
      <c r="L436" s="292">
        <v>-0.0019949609871222173</v>
      </c>
      <c r="M436" s="293" t="s">
        <v>654</v>
      </c>
      <c r="N436" s="294">
        <v>-4.861879792172805</v>
      </c>
      <c r="O436" s="295" t="s">
        <v>306</v>
      </c>
      <c r="P436" s="295" t="s">
        <v>637</v>
      </c>
      <c r="Q436" s="296">
        <v>159.1357</v>
      </c>
      <c r="R436" s="297" t="s">
        <v>633</v>
      </c>
      <c r="S436" s="298" t="s">
        <v>634</v>
      </c>
      <c r="T436" s="298"/>
      <c r="U436" s="299">
        <v>803.07</v>
      </c>
      <c r="V436" s="300">
        <v>7.309449985679953</v>
      </c>
      <c r="W436" s="300">
        <v>4139.374661005126</v>
      </c>
      <c r="X436" s="300">
        <v>14.081652432730401</v>
      </c>
      <c r="Y436" s="301">
        <v>-1.4600597150626377E-5</v>
      </c>
      <c r="Z436" s="302">
        <v>0.009697198536452364</v>
      </c>
      <c r="AA436">
        <v>-0.28944068572601267</v>
      </c>
      <c r="AB436" s="172">
        <v>51.0</v>
      </c>
      <c r="AC436" s="303">
        <v>6013.527166940658</v>
      </c>
      <c r="AD436" s="304"/>
      <c r="AE436" s="304"/>
      <c r="AF436" s="304"/>
    </row>
    <row r="437">
      <c r="A437" s="285">
        <v>0.0012110573680164266</v>
      </c>
      <c r="B437" s="309" t="s">
        <v>1136</v>
      </c>
      <c r="C437" s="287">
        <v>30500.0</v>
      </c>
      <c r="D437" s="288">
        <v>-0.016129032258064502</v>
      </c>
      <c r="E437" s="289">
        <v>1.1039801E7</v>
      </c>
      <c r="F437" s="290">
        <v>8.464941636532407E-4</v>
      </c>
      <c r="G437" s="290">
        <v>0.9349891845331186</v>
      </c>
      <c r="H437" s="290">
        <v>-0.43333333334</v>
      </c>
      <c r="I437" s="290">
        <v>0.3333333333</v>
      </c>
      <c r="J437" s="291">
        <v>0.0339</v>
      </c>
      <c r="K437" s="290">
        <v>0.0015874495030165703</v>
      </c>
      <c r="L437" s="292">
        <v>-0.004611607690287024</v>
      </c>
      <c r="M437" s="293" t="s">
        <v>306</v>
      </c>
      <c r="N437" s="294">
        <v>0.699194010749788</v>
      </c>
      <c r="O437" s="295" t="s">
        <v>306</v>
      </c>
      <c r="P437" s="295" t="s">
        <v>650</v>
      </c>
      <c r="Q437" s="296">
        <v>336713.9305</v>
      </c>
      <c r="R437" s="297" t="s">
        <v>644</v>
      </c>
      <c r="S437" s="298" t="s">
        <v>661</v>
      </c>
      <c r="T437" s="298"/>
      <c r="U437" s="299">
        <v>1557.83</v>
      </c>
      <c r="V437" s="300">
        <v>19.57851626942606</v>
      </c>
      <c r="W437" s="300">
        <v>2915.235656719304</v>
      </c>
      <c r="X437" s="300">
        <v>16.748800755369235</v>
      </c>
      <c r="Y437" s="301">
        <v>0.008118590991120988</v>
      </c>
      <c r="Z437" s="302">
        <v>6.41035068094562E-4</v>
      </c>
      <c r="AA437">
        <v>-0.17072689690274945</v>
      </c>
      <c r="AB437" s="172">
        <v>51.0</v>
      </c>
      <c r="AC437" s="303">
        <v>30957.00521001928</v>
      </c>
      <c r="AD437" s="304"/>
      <c r="AE437" s="304"/>
      <c r="AF437" s="304"/>
    </row>
    <row r="438">
      <c r="A438" s="285">
        <v>-0.004379848013303296</v>
      </c>
      <c r="B438" s="309" t="s">
        <v>1137</v>
      </c>
      <c r="C438" s="287">
        <v>17000.0</v>
      </c>
      <c r="D438" s="288">
        <v>0.0</v>
      </c>
      <c r="E438" s="289">
        <v>1.0</v>
      </c>
      <c r="F438" s="290">
        <v>-0.0019910529910826037</v>
      </c>
      <c r="G438" s="290">
        <v>-4.264508336891732</v>
      </c>
      <c r="H438" s="290">
        <v>-1.62</v>
      </c>
      <c r="I438" s="290">
        <v>-0.6</v>
      </c>
      <c r="J438" s="291">
        <v>-0.0449</v>
      </c>
      <c r="K438" s="290">
        <v>-0.0012682123090377684</v>
      </c>
      <c r="L438" s="292">
        <v>-0.001987185915172751</v>
      </c>
      <c r="M438" s="293" t="s">
        <v>631</v>
      </c>
      <c r="N438" s="294">
        <v>-3.7840021135814252</v>
      </c>
      <c r="O438" s="295" t="s">
        <v>306</v>
      </c>
      <c r="P438" s="295" t="s">
        <v>632</v>
      </c>
      <c r="Q438" s="296">
        <v>0.017</v>
      </c>
      <c r="R438" s="297" t="s">
        <v>644</v>
      </c>
      <c r="S438" s="298" t="s">
        <v>634</v>
      </c>
      <c r="T438" s="298"/>
      <c r="U438" s="299">
        <v>3512.55</v>
      </c>
      <c r="V438" s="300">
        <v>4.83978875745541</v>
      </c>
      <c r="W438" s="300">
        <v>4139.374661005126</v>
      </c>
      <c r="X438" s="300">
        <v>14.081652432730401</v>
      </c>
      <c r="Y438" s="301">
        <v>-1.3896386091322031E-9</v>
      </c>
      <c r="Z438" s="302">
        <v>0.007512615833881312</v>
      </c>
      <c r="AA438">
        <v>0.48659441354771626</v>
      </c>
      <c r="AB438" s="172">
        <v>51.0</v>
      </c>
      <c r="AC438" s="303">
        <v>17820.503618243267</v>
      </c>
      <c r="AD438" s="304"/>
      <c r="AE438" s="304"/>
      <c r="AF438" s="304"/>
    </row>
    <row r="439">
      <c r="A439" s="285">
        <v>-0.005069277172610568</v>
      </c>
      <c r="B439" s="309" t="s">
        <v>1138</v>
      </c>
      <c r="C439" s="287">
        <v>28000.0</v>
      </c>
      <c r="D439" s="288">
        <v>-0.06040268456375841</v>
      </c>
      <c r="E439" s="289">
        <v>399610.0</v>
      </c>
      <c r="F439" s="290">
        <v>-0.001977630461963519</v>
      </c>
      <c r="G439" s="290">
        <v>-6.689080946699069</v>
      </c>
      <c r="H439" s="290">
        <v>-2.2</v>
      </c>
      <c r="I439" s="290">
        <v>-1.0</v>
      </c>
      <c r="J439" s="291">
        <v>-0.0604</v>
      </c>
      <c r="K439" s="290">
        <v>-5.170254729821766E-4</v>
      </c>
      <c r="L439" s="292">
        <v>-0.006341720694887026</v>
      </c>
      <c r="M439" s="293" t="s">
        <v>654</v>
      </c>
      <c r="N439" s="294">
        <v>-5.197013799215223</v>
      </c>
      <c r="O439" s="295" t="s">
        <v>306</v>
      </c>
      <c r="P439" s="295" t="s">
        <v>637</v>
      </c>
      <c r="Q439" s="296">
        <v>11189.08</v>
      </c>
      <c r="R439" s="297" t="s">
        <v>633</v>
      </c>
      <c r="S439" s="298" t="s">
        <v>634</v>
      </c>
      <c r="T439" s="298"/>
      <c r="U439" s="299">
        <v>984.64</v>
      </c>
      <c r="V439" s="300">
        <v>28.436789080272995</v>
      </c>
      <c r="W439" s="300">
        <v>4139.374661005126</v>
      </c>
      <c r="X439" s="300">
        <v>14.081652432730401</v>
      </c>
      <c r="Y439" s="301">
        <v>-0.001045593307141095</v>
      </c>
      <c r="Z439" s="302">
        <v>0.01037356423558812</v>
      </c>
      <c r="AA439">
        <v>-0.3320597973649827</v>
      </c>
      <c r="AB439" s="172">
        <v>51.0</v>
      </c>
      <c r="AC439" s="303">
        <v>29351.635632291294</v>
      </c>
      <c r="AD439" s="304"/>
      <c r="AE439" s="304"/>
      <c r="AF439" s="304"/>
    </row>
    <row r="440">
      <c r="A440" s="285">
        <v>-0.004918216402759387</v>
      </c>
      <c r="B440" s="309" t="s">
        <v>1139</v>
      </c>
      <c r="C440" s="287">
        <v>7200.0</v>
      </c>
      <c r="D440" s="288">
        <v>0.0</v>
      </c>
      <c r="E440" s="289">
        <v>18101.0</v>
      </c>
      <c r="F440" s="290">
        <v>-0.0020077737371176295</v>
      </c>
      <c r="G440" s="290">
        <v>-6.783014764638834</v>
      </c>
      <c r="H440" s="290">
        <v>-2.2</v>
      </c>
      <c r="I440" s="290">
        <v>-1.0</v>
      </c>
      <c r="J440" s="291">
        <v>0.0</v>
      </c>
      <c r="K440" s="290">
        <v>-9.62332811063714E-5</v>
      </c>
      <c r="L440" s="292">
        <v>-0.0020038966720487363</v>
      </c>
      <c r="M440" s="293" t="s">
        <v>654</v>
      </c>
      <c r="N440" s="294">
        <v>-4.174309508916</v>
      </c>
      <c r="O440" s="295" t="s">
        <v>306</v>
      </c>
      <c r="P440" s="295" t="s">
        <v>632</v>
      </c>
      <c r="Q440" s="296">
        <v>130.3272</v>
      </c>
      <c r="R440" s="297" t="s">
        <v>644</v>
      </c>
      <c r="S440" s="298" t="s">
        <v>645</v>
      </c>
      <c r="T440" s="298"/>
      <c r="U440" s="299">
        <v>1019.5</v>
      </c>
      <c r="V440" s="300">
        <v>7.062285434036292</v>
      </c>
      <c r="W440" s="300">
        <v>3169.964778636018</v>
      </c>
      <c r="X440" s="300">
        <v>17.35913669889833</v>
      </c>
      <c r="Y440" s="301">
        <v>-1.1751380033611065E-5</v>
      </c>
      <c r="Z440" s="302">
        <v>0.008791218850866412</v>
      </c>
      <c r="AA440">
        <v>-0.26806729386329076</v>
      </c>
      <c r="AB440" s="172">
        <v>51.0</v>
      </c>
      <c r="AC440" s="303">
        <v>7295.1536332909145</v>
      </c>
      <c r="AD440" s="304"/>
      <c r="AE440" s="304"/>
      <c r="AF440" s="304"/>
    </row>
    <row r="441">
      <c r="A441" s="285">
        <v>0.011730062944387243</v>
      </c>
      <c r="B441" s="309" t="s">
        <v>275</v>
      </c>
      <c r="C441" s="287">
        <v>38000.0</v>
      </c>
      <c r="D441" s="288">
        <v>0.01333333333333342</v>
      </c>
      <c r="E441" s="289">
        <v>5811301.0</v>
      </c>
      <c r="F441" s="290">
        <v>0.012496162546327618</v>
      </c>
      <c r="G441" s="290">
        <v>5.560098501350996</v>
      </c>
      <c r="H441" s="290">
        <v>0.2</v>
      </c>
      <c r="I441" s="290">
        <v>1.0</v>
      </c>
      <c r="J441" s="291">
        <v>0.1343</v>
      </c>
      <c r="K441" s="290">
        <v>0.006035568018706909</v>
      </c>
      <c r="L441" s="292">
        <v>-0.009148613415412744</v>
      </c>
      <c r="M441" s="293" t="s">
        <v>306</v>
      </c>
      <c r="N441" s="294">
        <v>7.848818447643936</v>
      </c>
      <c r="O441" s="295" t="s">
        <v>306</v>
      </c>
      <c r="P441" s="295" t="s">
        <v>650</v>
      </c>
      <c r="Q441" s="296">
        <v>220829.438</v>
      </c>
      <c r="R441" s="297" t="s">
        <v>644</v>
      </c>
      <c r="S441" s="298" t="s">
        <v>642</v>
      </c>
      <c r="T441" s="298"/>
      <c r="U441" s="299">
        <v>3639.3</v>
      </c>
      <c r="V441" s="300">
        <v>10.441568433489957</v>
      </c>
      <c r="W441" s="300">
        <v>2393.932165164847</v>
      </c>
      <c r="X441" s="300">
        <v>15.498907027838142</v>
      </c>
      <c r="Y441" s="301">
        <v>0.04905477167281051</v>
      </c>
      <c r="Z441" s="302">
        <v>0.09845985985776898</v>
      </c>
      <c r="AA441">
        <v>0.1461912890019854</v>
      </c>
      <c r="AB441" s="172">
        <v>51.0</v>
      </c>
      <c r="AC441" s="303">
        <v>37151.38225309061</v>
      </c>
      <c r="AD441" s="304"/>
      <c r="AE441" s="304"/>
      <c r="AF441" s="304"/>
    </row>
    <row r="442">
      <c r="A442" s="285">
        <v>7.527991408536091E-6</v>
      </c>
      <c r="B442" s="309" t="s">
        <v>1140</v>
      </c>
      <c r="C442" s="287">
        <v>171500.0</v>
      </c>
      <c r="D442" s="288">
        <v>0.0</v>
      </c>
      <c r="E442" s="289">
        <v>5901.0</v>
      </c>
      <c r="F442" s="290">
        <v>1.822358109958231E-4</v>
      </c>
      <c r="G442" s="290">
        <v>-0.2631631300943173</v>
      </c>
      <c r="H442" s="290">
        <v>-0.8</v>
      </c>
      <c r="I442" s="290">
        <v>1.0</v>
      </c>
      <c r="J442" s="291">
        <v>-0.0036</v>
      </c>
      <c r="K442" s="290">
        <v>5.145740888653703E-4</v>
      </c>
      <c r="L442" s="292">
        <v>-0.005865832562070282</v>
      </c>
      <c r="M442" s="293" t="s">
        <v>306</v>
      </c>
      <c r="N442" s="294">
        <v>1.5943897556099205</v>
      </c>
      <c r="O442" s="295" t="s">
        <v>306</v>
      </c>
      <c r="P442" s="295" t="s">
        <v>640</v>
      </c>
      <c r="Q442" s="296">
        <v>1012.0215</v>
      </c>
      <c r="R442" s="297" t="s">
        <v>641</v>
      </c>
      <c r="S442" s="298" t="s">
        <v>668</v>
      </c>
      <c r="T442" s="298"/>
      <c r="U442" s="299">
        <v>14174.32</v>
      </c>
      <c r="V442" s="300">
        <v>12.099345859272262</v>
      </c>
      <c r="W442" s="300">
        <v>2594.6693386284364</v>
      </c>
      <c r="X442" s="300">
        <v>20.767722146730023</v>
      </c>
      <c r="Y442" s="301">
        <v>7.749818851270721E-7</v>
      </c>
      <c r="Z442" s="302">
        <v>2.8549084361719726E-4</v>
      </c>
      <c r="AA442">
        <v>-0.05339711780111245</v>
      </c>
      <c r="AB442" s="172">
        <v>51.0</v>
      </c>
      <c r="AC442" s="303">
        <v>169696.80043157208</v>
      </c>
      <c r="AD442" s="304"/>
      <c r="AE442" s="304"/>
      <c r="AF442" s="304"/>
    </row>
    <row r="443">
      <c r="A443" s="285">
        <v>4.923505029425054E-4</v>
      </c>
      <c r="B443" s="309" t="s">
        <v>1141</v>
      </c>
      <c r="C443" s="287">
        <v>17200.0</v>
      </c>
      <c r="D443" s="288">
        <v>0.00291545189504383</v>
      </c>
      <c r="E443" s="289">
        <v>9110.0</v>
      </c>
      <c r="F443" s="290">
        <v>6.679597855617393E-4</v>
      </c>
      <c r="G443" s="290">
        <v>-0.2752391538275893</v>
      </c>
      <c r="H443" s="290">
        <v>-0.8</v>
      </c>
      <c r="I443" s="290">
        <v>1.0</v>
      </c>
      <c r="J443" s="291">
        <v>0.0118</v>
      </c>
      <c r="K443" s="290">
        <v>2.8129743084108857E-4</v>
      </c>
      <c r="L443" s="292">
        <v>6.718705804521022E-4</v>
      </c>
      <c r="M443" s="293" t="s">
        <v>306</v>
      </c>
      <c r="N443" s="294">
        <v>1.0693899595539673</v>
      </c>
      <c r="O443" s="295" t="s">
        <v>306</v>
      </c>
      <c r="P443" s="295" t="s">
        <v>650</v>
      </c>
      <c r="Q443" s="296">
        <v>156.692</v>
      </c>
      <c r="R443" s="297" t="s">
        <v>633</v>
      </c>
      <c r="S443" s="298" t="s">
        <v>724</v>
      </c>
      <c r="T443" s="298" t="s">
        <v>1142</v>
      </c>
      <c r="U443" s="299">
        <v>1511.04</v>
      </c>
      <c r="V443" s="300">
        <v>11.38288860652266</v>
      </c>
      <c r="W443" s="300">
        <v>1627.2018012279375</v>
      </c>
      <c r="X443" s="300">
        <v>17.321263501912235</v>
      </c>
      <c r="Y443" s="301">
        <v>1.4663297826203577E-6</v>
      </c>
      <c r="Z443" s="302">
        <v>0.0015297296926880162</v>
      </c>
      <c r="AA443">
        <v>0.034575216323793345</v>
      </c>
      <c r="AB443" s="172">
        <v>51.0</v>
      </c>
      <c r="AC443" s="303">
        <v>17224.363678732185</v>
      </c>
      <c r="AD443" s="304"/>
      <c r="AE443" s="304"/>
      <c r="AF443" s="304"/>
    </row>
    <row r="444">
      <c r="A444" s="285">
        <v>0.002040483947778669</v>
      </c>
      <c r="B444" s="309" t="s">
        <v>1143</v>
      </c>
      <c r="C444" s="287">
        <v>18500.0</v>
      </c>
      <c r="D444" s="288">
        <v>0.0</v>
      </c>
      <c r="E444" s="289">
        <v>7201.000000000001</v>
      </c>
      <c r="F444" s="290">
        <v>0.0012481999234867278</v>
      </c>
      <c r="G444" s="290">
        <v>1.9491735854587948</v>
      </c>
      <c r="H444" s="290">
        <v>0.7</v>
      </c>
      <c r="I444" s="290">
        <v>1.0</v>
      </c>
      <c r="J444" s="291">
        <v>0.0278</v>
      </c>
      <c r="K444" s="290">
        <v>3.8344144084805846E-4</v>
      </c>
      <c r="L444" s="292">
        <v>0.0012521250154929576</v>
      </c>
      <c r="M444" s="293" t="s">
        <v>306</v>
      </c>
      <c r="N444" s="294">
        <v>2.793669325978823</v>
      </c>
      <c r="O444" s="295" t="s">
        <v>306</v>
      </c>
      <c r="P444" s="295" t="s">
        <v>640</v>
      </c>
      <c r="Q444" s="296">
        <v>133.2185</v>
      </c>
      <c r="R444" s="297" t="s">
        <v>644</v>
      </c>
      <c r="S444" s="298" t="s">
        <v>634</v>
      </c>
      <c r="T444" s="298"/>
      <c r="U444" s="299">
        <v>1186.79</v>
      </c>
      <c r="V444" s="300">
        <v>15.588267511522679</v>
      </c>
      <c r="W444" s="300">
        <v>4139.374661005126</v>
      </c>
      <c r="X444" s="300">
        <v>14.081652432730401</v>
      </c>
      <c r="Y444" s="301">
        <v>5.0394520938751345E-6</v>
      </c>
      <c r="Z444" s="302">
        <v>0.0034627479751635376</v>
      </c>
      <c r="AA444">
        <v>-0.09278970615586901</v>
      </c>
      <c r="AB444" s="172">
        <v>51.0</v>
      </c>
      <c r="AC444" s="303">
        <v>18426.45870755146</v>
      </c>
      <c r="AD444" s="304"/>
      <c r="AE444" s="304"/>
      <c r="AF444" s="304"/>
    </row>
    <row r="445">
      <c r="A445" s="285">
        <v>-0.005006357966621734</v>
      </c>
      <c r="B445" s="309" t="s">
        <v>1144</v>
      </c>
      <c r="C445" s="287">
        <v>3670.0</v>
      </c>
      <c r="D445" s="288">
        <v>0.0</v>
      </c>
      <c r="E445" s="289">
        <v>784610.0</v>
      </c>
      <c r="F445" s="290">
        <v>-0.002001169667747587</v>
      </c>
      <c r="G445" s="290">
        <v>-6.743737379763106</v>
      </c>
      <c r="H445" s="290">
        <v>-2.2</v>
      </c>
      <c r="I445" s="290">
        <v>-1.0</v>
      </c>
      <c r="J445" s="291">
        <v>0.0054</v>
      </c>
      <c r="K445" s="290">
        <v>-3.085373246612394E-4</v>
      </c>
      <c r="L445" s="292">
        <v>-0.0019972588764522337</v>
      </c>
      <c r="M445" s="293" t="s">
        <v>654</v>
      </c>
      <c r="N445" s="294">
        <v>-3.6613620652445005</v>
      </c>
      <c r="O445" s="295" t="s">
        <v>306</v>
      </c>
      <c r="P445" s="295" t="s">
        <v>637</v>
      </c>
      <c r="Q445" s="296">
        <v>2879.5187</v>
      </c>
      <c r="R445" s="297" t="s">
        <v>633</v>
      </c>
      <c r="S445" s="298" t="s">
        <v>686</v>
      </c>
      <c r="T445" s="298"/>
      <c r="U445" s="299">
        <v>-333.57</v>
      </c>
      <c r="V445" s="300" t="s">
        <v>306</v>
      </c>
      <c r="W445" s="300">
        <v>83.95690906519442</v>
      </c>
      <c r="X445" s="300">
        <v>154.11208874580504</v>
      </c>
      <c r="Y445" s="301">
        <v>-2.6503436312937123E-4</v>
      </c>
      <c r="Z445" s="302">
        <v>0.007317469327601654</v>
      </c>
      <c r="AA445">
        <v>-0.5783491388408892</v>
      </c>
      <c r="AB445" s="172">
        <v>51.0</v>
      </c>
      <c r="AC445" s="303">
        <v>3724.3524513573884</v>
      </c>
      <c r="AD445" s="304"/>
      <c r="AE445" s="304"/>
      <c r="AF445" s="304"/>
    </row>
    <row r="446">
      <c r="A446" s="285">
        <v>-0.005175648973213456</v>
      </c>
      <c r="B446" s="309" t="s">
        <v>1145</v>
      </c>
      <c r="C446" s="287">
        <v>3000.0</v>
      </c>
      <c r="D446" s="288">
        <v>0.0</v>
      </c>
      <c r="E446" s="289">
        <v>1901.0000000000002</v>
      </c>
      <c r="F446" s="290">
        <v>-0.00197670481617932</v>
      </c>
      <c r="G446" s="290">
        <v>-6.738054726802157</v>
      </c>
      <c r="H446" s="290">
        <v>-2.2</v>
      </c>
      <c r="I446" s="290">
        <v>-1.0</v>
      </c>
      <c r="J446" s="291">
        <v>-0.0625</v>
      </c>
      <c r="K446" s="290">
        <v>-7.056179175635392E-4</v>
      </c>
      <c r="L446" s="292">
        <v>-0.0019728411447268615</v>
      </c>
      <c r="M446" s="293" t="s">
        <v>654</v>
      </c>
      <c r="N446" s="294">
        <v>-4.681616768356658</v>
      </c>
      <c r="O446" s="295" t="s">
        <v>306</v>
      </c>
      <c r="P446" s="295" t="s">
        <v>632</v>
      </c>
      <c r="Q446" s="296">
        <v>5.703000000000001</v>
      </c>
      <c r="R446" s="297" t="s">
        <v>641</v>
      </c>
      <c r="S446" s="298" t="s">
        <v>708</v>
      </c>
      <c r="T446" s="298"/>
      <c r="U446" s="299">
        <v>342.4</v>
      </c>
      <c r="V446" s="300">
        <v>8.761682242990656</v>
      </c>
      <c r="W446" s="300">
        <v>2337.9027911782223</v>
      </c>
      <c r="X446" s="300">
        <v>38.81810010297964</v>
      </c>
      <c r="Y446" s="301">
        <v>-5.453519138307407E-7</v>
      </c>
      <c r="Z446" s="302">
        <v>0.009232841412406174</v>
      </c>
      <c r="AA446">
        <v>-0.5997751519114445</v>
      </c>
      <c r="AB446" s="172">
        <v>51.0</v>
      </c>
      <c r="AC446" s="303">
        <v>3069.49419117039</v>
      </c>
      <c r="AD446" s="304"/>
      <c r="AE446" s="304"/>
      <c r="AF446" s="304"/>
    </row>
    <row r="447">
      <c r="A447" s="285">
        <v>-0.0033325887246101805</v>
      </c>
      <c r="B447" s="309" t="s">
        <v>1146</v>
      </c>
      <c r="C447" s="287">
        <v>53000.0</v>
      </c>
      <c r="D447" s="288">
        <v>0.0</v>
      </c>
      <c r="E447" s="289">
        <v>31510.0</v>
      </c>
      <c r="F447" s="290">
        <v>-0.0019968415774239455</v>
      </c>
      <c r="G447" s="290">
        <v>-3.596336586945213</v>
      </c>
      <c r="H447" s="290">
        <v>-1.51052631579</v>
      </c>
      <c r="I447" s="290">
        <v>-0.05263157895</v>
      </c>
      <c r="J447" s="291">
        <v>0.0037</v>
      </c>
      <c r="K447" s="290">
        <v>-2.1668785303650902E-4</v>
      </c>
      <c r="L447" s="292">
        <v>-0.0019929703288975617</v>
      </c>
      <c r="M447" s="293" t="s">
        <v>631</v>
      </c>
      <c r="N447" s="294">
        <v>-1.326711501059883</v>
      </c>
      <c r="O447" s="295" t="s">
        <v>306</v>
      </c>
      <c r="P447" s="295" t="s">
        <v>632</v>
      </c>
      <c r="Q447" s="296">
        <v>1670.03</v>
      </c>
      <c r="R447" s="297" t="s">
        <v>633</v>
      </c>
      <c r="S447" s="298" t="s">
        <v>675</v>
      </c>
      <c r="T447" s="298"/>
      <c r="U447" s="299">
        <v>447.74</v>
      </c>
      <c r="V447" s="300">
        <v>118.37226962076204</v>
      </c>
      <c r="W447" s="300">
        <v>2535.477406310261</v>
      </c>
      <c r="X447" s="300">
        <v>20.629181401078693</v>
      </c>
      <c r="Y447" s="301">
        <v>-1.0234441331393816E-4</v>
      </c>
      <c r="Z447" s="302">
        <v>0.002734135234396707</v>
      </c>
      <c r="AA447">
        <v>-0.39668742243137767</v>
      </c>
      <c r="AB447" s="172">
        <v>51.0</v>
      </c>
      <c r="AC447" s="303">
        <v>53975.946633353466</v>
      </c>
      <c r="AD447" s="304"/>
      <c r="AE447" s="304"/>
      <c r="AF447" s="304"/>
    </row>
    <row r="448">
      <c r="A448" s="285">
        <v>-0.003314288709462848</v>
      </c>
      <c r="B448" s="309" t="s">
        <v>1147</v>
      </c>
      <c r="C448" s="287">
        <v>11050.0</v>
      </c>
      <c r="D448" s="288">
        <v>0.00454545454545463</v>
      </c>
      <c r="E448" s="289">
        <v>68110.0</v>
      </c>
      <c r="F448" s="290">
        <v>-0.0020103389862315994</v>
      </c>
      <c r="G448" s="290">
        <v>-2.941694641994347</v>
      </c>
      <c r="H448" s="290">
        <v>-1.56666666666</v>
      </c>
      <c r="I448" s="290">
        <v>-0.3333333333</v>
      </c>
      <c r="J448" s="291">
        <v>-0.0045</v>
      </c>
      <c r="K448" s="290">
        <v>-1.4821344388796833E-4</v>
      </c>
      <c r="L448" s="292">
        <v>-0.002006461797090335</v>
      </c>
      <c r="M448" s="293" t="s">
        <v>631</v>
      </c>
      <c r="N448" s="294">
        <v>-4.031439662592917</v>
      </c>
      <c r="O448" s="295" t="s">
        <v>306</v>
      </c>
      <c r="P448" s="295" t="s">
        <v>632</v>
      </c>
      <c r="Q448" s="296">
        <v>752.6155</v>
      </c>
      <c r="R448" s="297" t="s">
        <v>633</v>
      </c>
      <c r="S448" s="298" t="s">
        <v>666</v>
      </c>
      <c r="T448" s="298"/>
      <c r="U448" s="299">
        <v>328.71</v>
      </c>
      <c r="V448" s="300">
        <v>33.6162574914058</v>
      </c>
      <c r="W448" s="300">
        <v>1979.6298556175075</v>
      </c>
      <c r="X448" s="300">
        <v>16.817246068236063</v>
      </c>
      <c r="Y448" s="301">
        <v>-4.5807457121099854E-5</v>
      </c>
      <c r="Z448" s="302">
        <v>0.004149297974597756</v>
      </c>
      <c r="AA448">
        <v>0.07289230430680327</v>
      </c>
      <c r="AB448" s="172">
        <v>51.0</v>
      </c>
      <c r="AC448" s="303">
        <v>11112.44776049603</v>
      </c>
      <c r="AD448" s="304"/>
      <c r="AE448" s="304"/>
      <c r="AF448" s="304"/>
    </row>
    <row r="449">
      <c r="A449" s="285">
        <v>0.006567273407308665</v>
      </c>
      <c r="B449" s="309" t="s">
        <v>1148</v>
      </c>
      <c r="C449" s="287">
        <v>125500.0</v>
      </c>
      <c r="D449" s="288">
        <v>0.012096774193548487</v>
      </c>
      <c r="E449" s="289">
        <v>3101.0</v>
      </c>
      <c r="F449" s="290">
        <v>0.005573237388702748</v>
      </c>
      <c r="G449" s="290">
        <v>1.8570837637361384</v>
      </c>
      <c r="H449" s="290">
        <v>-0.3</v>
      </c>
      <c r="I449" s="290">
        <v>1.0</v>
      </c>
      <c r="J449" s="291">
        <v>0.0773</v>
      </c>
      <c r="K449" s="290">
        <v>0.0029920472279184544</v>
      </c>
      <c r="L449" s="292">
        <v>0.0020677818704825774</v>
      </c>
      <c r="M449" s="293" t="s">
        <v>306</v>
      </c>
      <c r="N449" s="294">
        <v>2.8594293061008544</v>
      </c>
      <c r="O449" s="295" t="s">
        <v>306</v>
      </c>
      <c r="P449" s="295" t="s">
        <v>640</v>
      </c>
      <c r="Q449" s="296">
        <v>389.1755</v>
      </c>
      <c r="R449" s="297" t="s">
        <v>644</v>
      </c>
      <c r="S449" s="298" t="s">
        <v>634</v>
      </c>
      <c r="T449" s="298"/>
      <c r="U449" s="299">
        <v>2705.18</v>
      </c>
      <c r="V449" s="300">
        <v>46.392476655897205</v>
      </c>
      <c r="W449" s="300">
        <v>4139.374661005126</v>
      </c>
      <c r="X449" s="300">
        <v>14.081652432730401</v>
      </c>
      <c r="Y449" s="301">
        <v>4.821719406769972E-5</v>
      </c>
      <c r="Z449" s="302">
        <v>0.016108425598483477</v>
      </c>
      <c r="AA449">
        <v>-0.1655726173120613</v>
      </c>
      <c r="AB449" s="172">
        <v>51.0</v>
      </c>
      <c r="AC449" s="303">
        <v>125859.10757824422</v>
      </c>
      <c r="AD449" s="304"/>
      <c r="AE449" s="304"/>
      <c r="AF449" s="304"/>
    </row>
    <row r="450">
      <c r="A450" s="285">
        <v>-0.005303857703508281</v>
      </c>
      <c r="B450" s="309" t="s">
        <v>1149</v>
      </c>
      <c r="C450" s="287">
        <v>39400.0</v>
      </c>
      <c r="D450" s="288">
        <v>-0.0025316455696202667</v>
      </c>
      <c r="E450" s="289">
        <v>6610.0</v>
      </c>
      <c r="F450" s="290">
        <v>-0.001998267868528581</v>
      </c>
      <c r="G450" s="290">
        <v>-6.933049692856372</v>
      </c>
      <c r="H450" s="290">
        <v>-2.8</v>
      </c>
      <c r="I450" s="290">
        <v>-1.0</v>
      </c>
      <c r="J450" s="291">
        <v>-0.0101</v>
      </c>
      <c r="K450" s="290">
        <v>-3.8489928473869065E-4</v>
      </c>
      <c r="L450" s="292">
        <v>-0.001994367811152514</v>
      </c>
      <c r="M450" s="293" t="s">
        <v>654</v>
      </c>
      <c r="N450" s="294">
        <v>-5.012010204067843</v>
      </c>
      <c r="O450" s="295" t="s">
        <v>306</v>
      </c>
      <c r="P450" s="295" t="s">
        <v>637</v>
      </c>
      <c r="Q450" s="296">
        <v>260.434</v>
      </c>
      <c r="R450" s="297" t="s">
        <v>633</v>
      </c>
      <c r="S450" s="298" t="s">
        <v>870</v>
      </c>
      <c r="T450" s="298" t="s">
        <v>1111</v>
      </c>
      <c r="U450" s="299">
        <v>5320.97</v>
      </c>
      <c r="V450" s="300">
        <v>7.404664938911514</v>
      </c>
      <c r="W450" s="300">
        <v>5217.086596250272</v>
      </c>
      <c r="X450" s="300">
        <v>7.404841582123528</v>
      </c>
      <c r="Y450" s="301">
        <v>-2.541354138397208E-5</v>
      </c>
      <c r="Z450" s="302">
        <v>0.010337849340358253</v>
      </c>
      <c r="AA450">
        <v>0.04975081286762473</v>
      </c>
      <c r="AB450" s="172">
        <v>51.0</v>
      </c>
      <c r="AC450" s="303">
        <v>40117.807760494536</v>
      </c>
      <c r="AD450" s="304"/>
      <c r="AE450" s="304"/>
      <c r="AF450" s="304"/>
    </row>
    <row r="451">
      <c r="A451" s="285">
        <v>-0.00163620481383728</v>
      </c>
      <c r="B451" s="309" t="s">
        <v>1150</v>
      </c>
      <c r="C451" s="287">
        <v>38150.0</v>
      </c>
      <c r="D451" s="288">
        <v>-0.011658031088082943</v>
      </c>
      <c r="E451" s="289">
        <v>289610.0</v>
      </c>
      <c r="F451" s="290">
        <v>-1.4048427851240634E-5</v>
      </c>
      <c r="G451" s="290">
        <v>-3.8438266017668905</v>
      </c>
      <c r="H451" s="290">
        <v>-1.56153846154</v>
      </c>
      <c r="I451" s="290">
        <v>-0.3076923077</v>
      </c>
      <c r="J451" s="291">
        <v>0.0119</v>
      </c>
      <c r="K451" s="290">
        <v>0.0010094229803599857</v>
      </c>
      <c r="L451" s="292">
        <v>-0.0026022397337569585</v>
      </c>
      <c r="M451" s="293" t="s">
        <v>631</v>
      </c>
      <c r="N451" s="294">
        <v>-2.0257269813106493</v>
      </c>
      <c r="O451" s="295" t="s">
        <v>306</v>
      </c>
      <c r="P451" s="295" t="s">
        <v>632</v>
      </c>
      <c r="Q451" s="296">
        <v>11048.6215</v>
      </c>
      <c r="R451" s="297" t="s">
        <v>633</v>
      </c>
      <c r="S451" s="298" t="s">
        <v>645</v>
      </c>
      <c r="T451" s="298"/>
      <c r="U451" s="299">
        <v>5096.68</v>
      </c>
      <c r="V451" s="300">
        <v>7.485264917554172</v>
      </c>
      <c r="W451" s="300">
        <v>3169.964778636018</v>
      </c>
      <c r="X451" s="300">
        <v>17.35913669889833</v>
      </c>
      <c r="Y451" s="301">
        <v>-3.173885874351642E-4</v>
      </c>
      <c r="Z451" s="302">
        <v>3.2588544325248355E-5</v>
      </c>
      <c r="AA451">
        <v>0.21133171899172032</v>
      </c>
      <c r="AB451" s="172">
        <v>51.0</v>
      </c>
      <c r="AC451" s="303">
        <v>38992.50867662366</v>
      </c>
      <c r="AD451" s="304"/>
      <c r="AE451" s="304"/>
      <c r="AF451" s="304"/>
    </row>
    <row r="452">
      <c r="A452" s="285">
        <v>-0.004105202694221132</v>
      </c>
      <c r="B452" s="309" t="s">
        <v>1151</v>
      </c>
      <c r="C452" s="287">
        <v>28000.0</v>
      </c>
      <c r="D452" s="288">
        <v>0.0</v>
      </c>
      <c r="E452" s="289">
        <v>3800.9999999999995</v>
      </c>
      <c r="F452" s="290">
        <v>-0.0020078244399398394</v>
      </c>
      <c r="G452" s="290">
        <v>-4.479544455811198</v>
      </c>
      <c r="H452" s="290">
        <v>-1.76666666668</v>
      </c>
      <c r="I452" s="290">
        <v>-0.6666666667</v>
      </c>
      <c r="J452" s="291">
        <v>-0.0211</v>
      </c>
      <c r="K452" s="290">
        <v>-3.9001969227310204E-4</v>
      </c>
      <c r="L452" s="292">
        <v>-0.0020039495814601458</v>
      </c>
      <c r="M452" s="293" t="s">
        <v>631</v>
      </c>
      <c r="N452" s="294">
        <v>-2.818848512398094</v>
      </c>
      <c r="O452" s="295" t="s">
        <v>306</v>
      </c>
      <c r="P452" s="295" t="s">
        <v>637</v>
      </c>
      <c r="Q452" s="296">
        <v>106.42799999999998</v>
      </c>
      <c r="R452" s="297" t="s">
        <v>641</v>
      </c>
      <c r="S452" s="298" t="s">
        <v>712</v>
      </c>
      <c r="T452" s="298" t="s">
        <v>713</v>
      </c>
      <c r="U452" s="299">
        <v>3357.6</v>
      </c>
      <c r="V452" s="300">
        <v>8.339289969025495</v>
      </c>
      <c r="W452" s="300">
        <v>1776.536743057524</v>
      </c>
      <c r="X452" s="300">
        <v>23.135688952729055</v>
      </c>
      <c r="Y452" s="301">
        <v>-8.050298761219812E-6</v>
      </c>
      <c r="Z452" s="302">
        <v>0.006068701205928164</v>
      </c>
      <c r="AA452">
        <v>0.03416852746235266</v>
      </c>
      <c r="AB452" s="172">
        <v>51.0</v>
      </c>
      <c r="AC452" s="303">
        <v>28455.250233887087</v>
      </c>
      <c r="AD452" s="304"/>
      <c r="AE452" s="304"/>
      <c r="AF452" s="304"/>
    </row>
    <row r="453">
      <c r="A453" s="285">
        <v>-0.0040318955035004754</v>
      </c>
      <c r="B453" s="309" t="s">
        <v>1152</v>
      </c>
      <c r="C453" s="287">
        <v>18900.0</v>
      </c>
      <c r="D453" s="288">
        <v>0.0</v>
      </c>
      <c r="E453" s="289">
        <v>24701.0</v>
      </c>
      <c r="F453" s="290">
        <v>-0.0019783568689308306</v>
      </c>
      <c r="G453" s="290">
        <v>-4.553798831699017</v>
      </c>
      <c r="H453" s="290">
        <v>-1.675</v>
      </c>
      <c r="I453" s="290">
        <v>-0.875</v>
      </c>
      <c r="J453" s="291">
        <v>-0.0343</v>
      </c>
      <c r="K453" s="290">
        <v>-9.602031030842012E-5</v>
      </c>
      <c r="L453" s="292">
        <v>-0.001974511651895274</v>
      </c>
      <c r="M453" s="293" t="s">
        <v>631</v>
      </c>
      <c r="N453" s="294">
        <v>-3.62642971217355</v>
      </c>
      <c r="O453" s="295" t="s">
        <v>306</v>
      </c>
      <c r="P453" s="295" t="s">
        <v>637</v>
      </c>
      <c r="Q453" s="296">
        <v>466.8489</v>
      </c>
      <c r="R453" s="297" t="s">
        <v>644</v>
      </c>
      <c r="S453" s="298" t="s">
        <v>664</v>
      </c>
      <c r="T453" s="298"/>
      <c r="U453" s="299">
        <v>-921.62</v>
      </c>
      <c r="V453" s="300" t="s">
        <v>306</v>
      </c>
      <c r="W453" s="300">
        <v>1378.3187956356803</v>
      </c>
      <c r="X453" s="300">
        <v>13.028471494035479</v>
      </c>
      <c r="Y453" s="301">
        <v>-3.451871077642816E-5</v>
      </c>
      <c r="Z453" s="302">
        <v>0.007158974841630565</v>
      </c>
      <c r="AA453">
        <v>-0.5521785200932898</v>
      </c>
      <c r="AB453" s="172">
        <v>51.0</v>
      </c>
      <c r="AC453" s="303">
        <v>19933.508424556363</v>
      </c>
      <c r="AD453" s="304"/>
      <c r="AE453" s="304"/>
      <c r="AF453" s="304"/>
    </row>
    <row r="454">
      <c r="A454" s="285">
        <v>9.764055271683104E-4</v>
      </c>
      <c r="B454" s="309" t="s">
        <v>1153</v>
      </c>
      <c r="C454" s="287">
        <v>7900.0</v>
      </c>
      <c r="D454" s="288">
        <v>-0.012499999999999956</v>
      </c>
      <c r="E454" s="289">
        <v>55301.0</v>
      </c>
      <c r="F454" s="290">
        <v>8.625536126357757E-4</v>
      </c>
      <c r="G454" s="290">
        <v>0.9420652419448226</v>
      </c>
      <c r="H454" s="290">
        <v>-0.43333333334</v>
      </c>
      <c r="I454" s="290">
        <v>0.3333333333</v>
      </c>
      <c r="J454" s="291">
        <v>0.039</v>
      </c>
      <c r="K454" s="290">
        <v>0.0011022189630113047</v>
      </c>
      <c r="L454" s="292">
        <v>-0.002227651222512978</v>
      </c>
      <c r="M454" s="293" t="s">
        <v>306</v>
      </c>
      <c r="N454" s="294">
        <v>0.2114342036614797</v>
      </c>
      <c r="O454" s="295" t="s">
        <v>306</v>
      </c>
      <c r="P454" s="295" t="s">
        <v>650</v>
      </c>
      <c r="Q454" s="296">
        <v>436.8779</v>
      </c>
      <c r="R454" s="297" t="s">
        <v>644</v>
      </c>
      <c r="S454" s="298" t="s">
        <v>645</v>
      </c>
      <c r="T454" s="298" t="s">
        <v>820</v>
      </c>
      <c r="U454" s="299">
        <v>607.78</v>
      </c>
      <c r="V454" s="300">
        <v>12.998124321300471</v>
      </c>
      <c r="W454" s="300">
        <v>3169.964778636018</v>
      </c>
      <c r="X454" s="300">
        <v>17.35913669889833</v>
      </c>
      <c r="Y454" s="301">
        <v>8.39797438410976E-6</v>
      </c>
      <c r="Z454" s="302">
        <v>1.8785282023078175E-4</v>
      </c>
      <c r="AA454">
        <v>3.1695786856430956</v>
      </c>
      <c r="AB454" s="172">
        <v>51.0</v>
      </c>
      <c r="AC454" s="303">
        <v>12211.600933297388</v>
      </c>
      <c r="AD454" s="304"/>
      <c r="AE454" s="304"/>
      <c r="AF454" s="304"/>
    </row>
    <row r="455">
      <c r="A455" s="285">
        <v>0.0034142875082807584</v>
      </c>
      <c r="B455" s="309" t="s">
        <v>1154</v>
      </c>
      <c r="C455" s="287">
        <v>18750.0</v>
      </c>
      <c r="D455" s="288">
        <v>0.008064516129032251</v>
      </c>
      <c r="E455" s="289">
        <v>10110.0</v>
      </c>
      <c r="F455" s="290">
        <v>0.0026536382426859983</v>
      </c>
      <c r="G455" s="290">
        <v>1.6420911358669634</v>
      </c>
      <c r="H455" s="290">
        <v>0.6058823529599999</v>
      </c>
      <c r="I455" s="290">
        <v>0.7647058824</v>
      </c>
      <c r="J455" s="291">
        <v>0.0417</v>
      </c>
      <c r="K455" s="290">
        <v>0.0015854412309210945</v>
      </c>
      <c r="L455" s="292">
        <v>-0.0031074596551816515</v>
      </c>
      <c r="M455" s="293" t="s">
        <v>306</v>
      </c>
      <c r="N455" s="294">
        <v>1.2580994767970248</v>
      </c>
      <c r="O455" s="295" t="s">
        <v>306</v>
      </c>
      <c r="P455" s="295" t="s">
        <v>650</v>
      </c>
      <c r="Q455" s="296">
        <v>189.5625</v>
      </c>
      <c r="R455" s="297" t="s">
        <v>633</v>
      </c>
      <c r="S455" s="298" t="s">
        <v>690</v>
      </c>
      <c r="T455" s="298"/>
      <c r="U455" s="299">
        <v>2619.64</v>
      </c>
      <c r="V455" s="300">
        <v>7.157472019056054</v>
      </c>
      <c r="W455" s="300">
        <v>2452.36853298224</v>
      </c>
      <c r="X455" s="300">
        <v>15.7260215557</v>
      </c>
      <c r="Y455" s="301">
        <v>1.221714478237731E-5</v>
      </c>
      <c r="Z455" s="302">
        <v>0.006528090483139159</v>
      </c>
      <c r="AA455">
        <v>0.07190169903700339</v>
      </c>
      <c r="AB455" s="172">
        <v>51.0</v>
      </c>
      <c r="AC455" s="303">
        <v>18743.371699883293</v>
      </c>
      <c r="AD455" s="304"/>
      <c r="AE455" s="304"/>
      <c r="AF455" s="304"/>
    </row>
    <row r="456">
      <c r="A456" s="285">
        <v>6.38796805589842E-5</v>
      </c>
      <c r="B456" s="309" t="s">
        <v>1155</v>
      </c>
      <c r="C456" s="287">
        <v>13200.0</v>
      </c>
      <c r="D456" s="288">
        <v>0.0</v>
      </c>
      <c r="E456" s="289">
        <v>10.0</v>
      </c>
      <c r="F456" s="290">
        <v>2.34853656153748E-4</v>
      </c>
      <c r="G456" s="290">
        <v>-0.29332687886338465</v>
      </c>
      <c r="H456" s="290">
        <v>-0.8</v>
      </c>
      <c r="I456" s="290">
        <v>1.0</v>
      </c>
      <c r="J456" s="291">
        <v>0.0154</v>
      </c>
      <c r="K456" s="290">
        <v>5.838129517065224E-4</v>
      </c>
      <c r="L456" s="292">
        <v>-0.0010108519847238809</v>
      </c>
      <c r="M456" s="293" t="s">
        <v>306</v>
      </c>
      <c r="N456" s="294">
        <v>1.2051213041636801</v>
      </c>
      <c r="O456" s="295" t="s">
        <v>306</v>
      </c>
      <c r="P456" s="295" t="s">
        <v>650</v>
      </c>
      <c r="Q456" s="296">
        <v>0.132</v>
      </c>
      <c r="R456" s="297" t="s">
        <v>633</v>
      </c>
      <c r="S456" s="298" t="s">
        <v>708</v>
      </c>
      <c r="T456" s="298"/>
      <c r="U456" s="299">
        <v>1364.49</v>
      </c>
      <c r="V456" s="300">
        <v>9.673944110986522</v>
      </c>
      <c r="W456" s="300">
        <v>2337.9027911782223</v>
      </c>
      <c r="X456" s="300">
        <v>38.81810010297964</v>
      </c>
      <c r="Y456" s="301">
        <v>2.484309882899498E-10</v>
      </c>
      <c r="Z456" s="302">
        <v>2.801656961018388E-4</v>
      </c>
      <c r="AA456">
        <v>0.45237391942414895</v>
      </c>
      <c r="AB456" s="172">
        <v>51.0</v>
      </c>
      <c r="AC456" s="303">
        <v>13543.850622380063</v>
      </c>
      <c r="AD456" s="304"/>
      <c r="AE456" s="304"/>
      <c r="AF456" s="304"/>
    </row>
    <row r="457">
      <c r="A457" s="285">
        <v>0.00895392167364255</v>
      </c>
      <c r="B457" s="309" t="s">
        <v>1156</v>
      </c>
      <c r="C457" s="287">
        <v>44950.0</v>
      </c>
      <c r="D457" s="288">
        <v>0.0</v>
      </c>
      <c r="E457" s="289">
        <v>8623110.0</v>
      </c>
      <c r="F457" s="290">
        <v>0.010530658994179683</v>
      </c>
      <c r="G457" s="290">
        <v>2.9935324885506898</v>
      </c>
      <c r="H457" s="290">
        <v>-0.3</v>
      </c>
      <c r="I457" s="290">
        <v>1.0</v>
      </c>
      <c r="J457" s="291">
        <v>0.1035</v>
      </c>
      <c r="K457" s="290">
        <v>0.004567676580433942</v>
      </c>
      <c r="L457" s="292">
        <v>-0.00669884730686352</v>
      </c>
      <c r="M457" s="293" t="s">
        <v>306</v>
      </c>
      <c r="N457" s="294">
        <v>5.825540616715906</v>
      </c>
      <c r="O457" s="295" t="s">
        <v>306</v>
      </c>
      <c r="P457" s="295" t="s">
        <v>640</v>
      </c>
      <c r="Q457" s="296">
        <v>387608.7945</v>
      </c>
      <c r="R457" s="297" t="s">
        <v>633</v>
      </c>
      <c r="S457" s="298" t="s">
        <v>642</v>
      </c>
      <c r="T457" s="298"/>
      <c r="U457" s="299">
        <v>2579.24</v>
      </c>
      <c r="V457" s="300">
        <v>17.427614336005956</v>
      </c>
      <c r="W457" s="300">
        <v>2393.932165164847</v>
      </c>
      <c r="X457" s="300">
        <v>15.498907027838142</v>
      </c>
      <c r="Y457" s="301">
        <v>0.06570637623439998</v>
      </c>
      <c r="Z457" s="302">
        <v>0.06147693172947006</v>
      </c>
      <c r="AA457">
        <v>-0.15315325461162854</v>
      </c>
      <c r="AB457" s="172">
        <v>51.0</v>
      </c>
      <c r="AC457" s="303">
        <v>43513.1783961855</v>
      </c>
      <c r="AD457" s="304"/>
      <c r="AE457" s="304"/>
      <c r="AF457" s="304"/>
    </row>
    <row r="458">
      <c r="A458" s="285">
        <v>0.00401854397308801</v>
      </c>
      <c r="B458" s="309" t="s">
        <v>1157</v>
      </c>
      <c r="C458" s="287">
        <v>6300.0</v>
      </c>
      <c r="D458" s="288">
        <v>0.0</v>
      </c>
      <c r="E458" s="289">
        <v>98401.0</v>
      </c>
      <c r="F458" s="290">
        <v>0.004027743212656036</v>
      </c>
      <c r="G458" s="290">
        <v>1.8071723024984832</v>
      </c>
      <c r="H458" s="290">
        <v>-0.3</v>
      </c>
      <c r="I458" s="290">
        <v>1.0</v>
      </c>
      <c r="J458" s="291">
        <v>0.05</v>
      </c>
      <c r="K458" s="290">
        <v>0.0017470560465517662</v>
      </c>
      <c r="L458" s="292">
        <v>0.004031620152806673</v>
      </c>
      <c r="M458" s="293" t="s">
        <v>306</v>
      </c>
      <c r="N458" s="294">
        <v>3.1012590087190905</v>
      </c>
      <c r="O458" s="295" t="s">
        <v>306</v>
      </c>
      <c r="P458" s="295" t="s">
        <v>650</v>
      </c>
      <c r="Q458" s="296">
        <v>619.9263</v>
      </c>
      <c r="R458" s="297" t="s">
        <v>641</v>
      </c>
      <c r="S458" s="298" t="s">
        <v>659</v>
      </c>
      <c r="T458" s="298"/>
      <c r="U458" s="299">
        <v>0.98</v>
      </c>
      <c r="V458" s="300">
        <v>6428.571428571428</v>
      </c>
      <c r="W458" s="300">
        <v>3187.628303684656</v>
      </c>
      <c r="X458" s="300">
        <v>9.918970818477597</v>
      </c>
      <c r="Y458" s="301">
        <v>4.693469206863893E-5</v>
      </c>
      <c r="Z458" s="302">
        <v>0.01247670319447924</v>
      </c>
      <c r="AA458">
        <v>-0.5095831129549715</v>
      </c>
      <c r="AB458" s="172">
        <v>51.0</v>
      </c>
      <c r="AC458" s="303">
        <v>6441.6611233608</v>
      </c>
      <c r="AD458" s="304"/>
      <c r="AE458" s="304"/>
      <c r="AF458" s="304"/>
    </row>
    <row r="459">
      <c r="A459" s="285">
        <v>0.0021786605895156817</v>
      </c>
      <c r="B459" s="309" t="s">
        <v>279</v>
      </c>
      <c r="C459" s="287">
        <v>31950.0</v>
      </c>
      <c r="D459" s="288">
        <v>-0.01388888888888884</v>
      </c>
      <c r="E459" s="289">
        <v>2.532731E7</v>
      </c>
      <c r="F459" s="290">
        <v>0.0012937301219240317</v>
      </c>
      <c r="G459" s="290">
        <v>0.6255906667099055</v>
      </c>
      <c r="H459" s="290">
        <v>-0.485</v>
      </c>
      <c r="I459" s="290">
        <v>0.075</v>
      </c>
      <c r="J459" s="291">
        <v>0.0721</v>
      </c>
      <c r="K459" s="290">
        <v>0.003576461629477304</v>
      </c>
      <c r="L459" s="292">
        <v>-0.021053607456242206</v>
      </c>
      <c r="M459" s="293" t="s">
        <v>306</v>
      </c>
      <c r="N459" s="294">
        <v>0.558683782701398</v>
      </c>
      <c r="O459" s="295" t="s">
        <v>306</v>
      </c>
      <c r="P459" s="295" t="s">
        <v>650</v>
      </c>
      <c r="Q459" s="296">
        <v>809207.5545</v>
      </c>
      <c r="R459" s="297" t="s">
        <v>633</v>
      </c>
      <c r="S459" s="298" t="s">
        <v>661</v>
      </c>
      <c r="T459" s="298"/>
      <c r="U459" s="299">
        <v>1486.97</v>
      </c>
      <c r="V459" s="300">
        <v>21.486647343255076</v>
      </c>
      <c r="W459" s="300">
        <v>2915.235656719304</v>
      </c>
      <c r="X459" s="300">
        <v>16.748800755369235</v>
      </c>
      <c r="Y459" s="301">
        <v>0.03581144654960603</v>
      </c>
      <c r="Z459" s="302">
        <v>-8.866156837426624E-4</v>
      </c>
      <c r="AA459">
        <v>-0.18832035468177433</v>
      </c>
      <c r="AB459" s="172">
        <v>51.0</v>
      </c>
      <c r="AC459" s="303">
        <v>31660.859953326522</v>
      </c>
      <c r="AD459" s="304"/>
      <c r="AE459" s="304"/>
      <c r="AF459" s="304"/>
    </row>
    <row r="460">
      <c r="A460" s="285">
        <v>-0.005678979943396917</v>
      </c>
      <c r="B460" s="309" t="s">
        <v>1158</v>
      </c>
      <c r="C460" s="287">
        <v>17000.0</v>
      </c>
      <c r="D460" s="288">
        <v>0.0</v>
      </c>
      <c r="E460" s="289">
        <v>8510.0</v>
      </c>
      <c r="F460" s="290">
        <v>-0.001977965055193922</v>
      </c>
      <c r="G460" s="290">
        <v>-6.761390836020446</v>
      </c>
      <c r="H460" s="290">
        <v>-2.2</v>
      </c>
      <c r="I460" s="290">
        <v>-1.0</v>
      </c>
      <c r="J460" s="291">
        <v>-0.0449</v>
      </c>
      <c r="K460" s="290">
        <v>-0.0016969149937674424</v>
      </c>
      <c r="L460" s="292">
        <v>-0.0019741185062916466</v>
      </c>
      <c r="M460" s="293" t="s">
        <v>654</v>
      </c>
      <c r="N460" s="294">
        <v>-4.407417817847423</v>
      </c>
      <c r="O460" s="295" t="s">
        <v>306</v>
      </c>
      <c r="P460" s="295" t="s">
        <v>632</v>
      </c>
      <c r="Q460" s="296">
        <v>144.67</v>
      </c>
      <c r="R460" s="297" t="s">
        <v>633</v>
      </c>
      <c r="S460" s="298" t="s">
        <v>666</v>
      </c>
      <c r="T460" s="298"/>
      <c r="U460" s="299">
        <v>1164.19</v>
      </c>
      <c r="V460" s="300">
        <v>14.602427438820124</v>
      </c>
      <c r="W460" s="300">
        <v>1979.6298556175075</v>
      </c>
      <c r="X460" s="300">
        <v>16.817246068236063</v>
      </c>
      <c r="Y460" s="301">
        <v>-1.5342390974889426E-5</v>
      </c>
      <c r="Z460" s="302">
        <v>0.008698340900203105</v>
      </c>
      <c r="AA460">
        <v>-0.07838876711120746</v>
      </c>
      <c r="AB460" s="172">
        <v>51.0</v>
      </c>
      <c r="AC460" s="303">
        <v>17677.44640863369</v>
      </c>
      <c r="AD460" s="304"/>
      <c r="AE460" s="304"/>
      <c r="AF460" s="304"/>
    </row>
    <row r="461">
      <c r="A461" s="285">
        <v>0.0024999352563972537</v>
      </c>
      <c r="B461" s="309" t="s">
        <v>1159</v>
      </c>
      <c r="C461" s="287">
        <v>32900.0</v>
      </c>
      <c r="D461" s="288">
        <v>0.026521060842433775</v>
      </c>
      <c r="E461" s="289">
        <v>37710.0</v>
      </c>
      <c r="F461" s="290">
        <v>0.0010221402136343738</v>
      </c>
      <c r="G461" s="290">
        <v>2.4270421701263407</v>
      </c>
      <c r="H461" s="290">
        <v>0.5111111112000001</v>
      </c>
      <c r="I461" s="290">
        <v>2.777777778</v>
      </c>
      <c r="J461" s="291">
        <v>-0.0093</v>
      </c>
      <c r="K461" s="290">
        <v>4.477456572949402E-5</v>
      </c>
      <c r="L461" s="292">
        <v>0.001026027247094823</v>
      </c>
      <c r="M461" s="293" t="s">
        <v>306</v>
      </c>
      <c r="N461" s="294">
        <v>5.978554180064505</v>
      </c>
      <c r="O461" s="295" t="s">
        <v>306</v>
      </c>
      <c r="P461" s="295" t="s">
        <v>650</v>
      </c>
      <c r="Q461" s="296">
        <v>1240.659</v>
      </c>
      <c r="R461" s="297" t="s">
        <v>633</v>
      </c>
      <c r="S461" s="298" t="s">
        <v>671</v>
      </c>
      <c r="T461" s="298"/>
      <c r="U461" s="299">
        <v>2103.17</v>
      </c>
      <c r="V461" s="300">
        <v>15.643053105550193</v>
      </c>
      <c r="W461" s="300">
        <v>2688.409640296541</v>
      </c>
      <c r="X461" s="300">
        <v>10.789483831263633</v>
      </c>
      <c r="Y461" s="301">
        <v>5.6856410299689046E-5</v>
      </c>
      <c r="Z461" s="302">
        <v>0.006068645360084729</v>
      </c>
      <c r="AA461">
        <v>-0.17322493380679693</v>
      </c>
      <c r="AB461" s="172">
        <v>51.0</v>
      </c>
      <c r="AC461" s="303">
        <v>32822.35876393629</v>
      </c>
      <c r="AD461" s="304"/>
      <c r="AE461" s="304"/>
      <c r="AF461" s="304"/>
    </row>
    <row r="462">
      <c r="A462" s="285">
        <v>-0.005149923009311089</v>
      </c>
      <c r="B462" s="309" t="s">
        <v>1160</v>
      </c>
      <c r="C462" s="287">
        <v>74000.0</v>
      </c>
      <c r="D462" s="288">
        <v>0.0</v>
      </c>
      <c r="E462" s="289">
        <v>10.0</v>
      </c>
      <c r="F462" s="290">
        <v>-0.0019730419759786785</v>
      </c>
      <c r="G462" s="290">
        <v>-6.73631258137744</v>
      </c>
      <c r="H462" s="290">
        <v>-2.2</v>
      </c>
      <c r="I462" s="290">
        <v>-1.0</v>
      </c>
      <c r="J462" s="291">
        <v>-0.068</v>
      </c>
      <c r="K462" s="290">
        <v>-6.634017529350913E-4</v>
      </c>
      <c r="L462" s="292">
        <v>-0.0027283195456321687</v>
      </c>
      <c r="M462" s="293" t="s">
        <v>654</v>
      </c>
      <c r="N462" s="294">
        <v>-3.851165774021149</v>
      </c>
      <c r="O462" s="295" t="s">
        <v>306</v>
      </c>
      <c r="P462" s="295" t="s">
        <v>632</v>
      </c>
      <c r="Q462" s="296">
        <v>0.74</v>
      </c>
      <c r="R462" s="297" t="s">
        <v>633</v>
      </c>
      <c r="S462" s="298" t="s">
        <v>645</v>
      </c>
      <c r="T462" s="298"/>
      <c r="U462" s="299">
        <v>6736.63</v>
      </c>
      <c r="V462" s="300">
        <v>10.984720847070419</v>
      </c>
      <c r="W462" s="300">
        <v>3169.964778636018</v>
      </c>
      <c r="X462" s="300">
        <v>17.35913669889833</v>
      </c>
      <c r="Y462" s="301">
        <v>-7.037617926434642E-8</v>
      </c>
      <c r="Z462" s="302">
        <v>0.007577087315871087</v>
      </c>
      <c r="AA462">
        <v>-0.06851871732604053</v>
      </c>
      <c r="AB462" s="172">
        <v>51.0</v>
      </c>
      <c r="AC462" s="303">
        <v>75853.71964466723</v>
      </c>
      <c r="AD462" s="304"/>
      <c r="AE462" s="304"/>
      <c r="AF462" s="304"/>
    </row>
    <row r="463">
      <c r="A463" s="285">
        <v>-0.0010600157791844497</v>
      </c>
      <c r="B463" s="309" t="s">
        <v>1161</v>
      </c>
      <c r="C463" s="287">
        <v>81900.0</v>
      </c>
      <c r="D463" s="288">
        <v>0.0</v>
      </c>
      <c r="E463" s="289">
        <v>110.0</v>
      </c>
      <c r="F463" s="290">
        <v>-8.079781531520086E-4</v>
      </c>
      <c r="G463" s="290">
        <v>-2.320486239832591</v>
      </c>
      <c r="H463" s="290">
        <v>-0.30731707319999996</v>
      </c>
      <c r="I463" s="290">
        <v>-0.512195122</v>
      </c>
      <c r="J463" s="291">
        <v>0.0494</v>
      </c>
      <c r="K463" s="290">
        <v>9.487988344791619E-4</v>
      </c>
      <c r="L463" s="292">
        <v>-8.040933131512952E-4</v>
      </c>
      <c r="M463" s="293" t="s">
        <v>631</v>
      </c>
      <c r="N463" s="294">
        <v>-1.8146561119749136</v>
      </c>
      <c r="O463" s="295" t="s">
        <v>306</v>
      </c>
      <c r="P463" s="295" t="s">
        <v>632</v>
      </c>
      <c r="Q463" s="296">
        <v>9.009</v>
      </c>
      <c r="R463" s="297" t="s">
        <v>633</v>
      </c>
      <c r="S463" s="298" t="s">
        <v>634</v>
      </c>
      <c r="T463" s="298"/>
      <c r="U463" s="299">
        <v>11400.41</v>
      </c>
      <c r="V463" s="300">
        <v>7.183952156106667</v>
      </c>
      <c r="W463" s="300">
        <v>4139.374661005126</v>
      </c>
      <c r="X463" s="300">
        <v>14.081652432730401</v>
      </c>
      <c r="Y463" s="301">
        <v>-1.6442048775153287E-7</v>
      </c>
      <c r="Z463" s="302">
        <v>0.0014177700028203837</v>
      </c>
      <c r="AA463">
        <v>0.0940717944970706</v>
      </c>
      <c r="AB463" s="172">
        <v>51.0</v>
      </c>
      <c r="AC463" s="303">
        <v>85353.51476098524</v>
      </c>
      <c r="AD463" s="304"/>
      <c r="AE463" s="304"/>
      <c r="AF463" s="304"/>
    </row>
    <row r="464">
      <c r="A464" s="285">
        <v>5.562835063204875E-4</v>
      </c>
      <c r="B464" s="308" t="s">
        <v>1162</v>
      </c>
      <c r="C464" s="287">
        <v>4200.0</v>
      </c>
      <c r="D464" s="288">
        <v>0.024390243902439046</v>
      </c>
      <c r="E464" s="289">
        <v>16000.999999999998</v>
      </c>
      <c r="F464" s="290">
        <v>6.301954783019957E-4</v>
      </c>
      <c r="G464" s="290">
        <v>-0.2706392436689617</v>
      </c>
      <c r="H464" s="290">
        <v>-0.8</v>
      </c>
      <c r="I464" s="290">
        <v>1.0</v>
      </c>
      <c r="J464" s="291">
        <v>0.0244</v>
      </c>
      <c r="K464" s="290">
        <v>4.3419431187550827E-4</v>
      </c>
      <c r="L464" s="292">
        <v>6.341014980263144E-4</v>
      </c>
      <c r="M464" s="293" t="s">
        <v>306</v>
      </c>
      <c r="N464" s="294">
        <v>1.7116508925137348</v>
      </c>
      <c r="O464" s="295" t="s">
        <v>306</v>
      </c>
      <c r="P464" s="295" t="s">
        <v>650</v>
      </c>
      <c r="Q464" s="296">
        <v>67.20419999999999</v>
      </c>
      <c r="R464" s="297" t="s">
        <v>644</v>
      </c>
      <c r="S464" s="298" t="s">
        <v>645</v>
      </c>
      <c r="T464" s="298"/>
      <c r="U464" s="299">
        <v>2.05</v>
      </c>
      <c r="V464" s="300">
        <v>2048.7804878048782</v>
      </c>
      <c r="W464" s="300">
        <v>3169.964778636018</v>
      </c>
      <c r="X464" s="300">
        <v>17.35913669889833</v>
      </c>
      <c r="Y464" s="301">
        <v>7.201067888254885E-7</v>
      </c>
      <c r="Z464" s="302">
        <v>0.0010742750971683814</v>
      </c>
      <c r="AA464">
        <v>-0.5950729767177633</v>
      </c>
      <c r="AB464" s="172">
        <v>51.0</v>
      </c>
      <c r="AC464" s="303">
        <v>4215.342714983926</v>
      </c>
      <c r="AD464" s="304"/>
      <c r="AE464" s="304"/>
      <c r="AF464" s="304"/>
    </row>
    <row r="465">
      <c r="A465" s="285">
        <v>5.88401074528112E-4</v>
      </c>
      <c r="B465" s="309" t="s">
        <v>1163</v>
      </c>
      <c r="C465" s="287">
        <v>26500.0</v>
      </c>
      <c r="D465" s="288">
        <v>0.0</v>
      </c>
      <c r="E465" s="289">
        <v>22401.0</v>
      </c>
      <c r="F465" s="290">
        <v>0.001050837674046404</v>
      </c>
      <c r="G465" s="290">
        <v>-0.5039667031224458</v>
      </c>
      <c r="H465" s="290">
        <v>-0.84</v>
      </c>
      <c r="I465" s="290">
        <v>0.8</v>
      </c>
      <c r="J465" s="291">
        <v>0.0038</v>
      </c>
      <c r="K465" s="290">
        <v>8.492540665310541E-4</v>
      </c>
      <c r="L465" s="292">
        <v>0.0010547178313347891</v>
      </c>
      <c r="M465" s="293" t="s">
        <v>306</v>
      </c>
      <c r="N465" s="294">
        <v>1.7599559069378086</v>
      </c>
      <c r="O465" s="295" t="s">
        <v>306</v>
      </c>
      <c r="P465" s="295" t="s">
        <v>650</v>
      </c>
      <c r="Q465" s="296">
        <v>593.6265</v>
      </c>
      <c r="R465" s="297" t="s">
        <v>641</v>
      </c>
      <c r="S465" s="298" t="s">
        <v>666</v>
      </c>
      <c r="T465" s="298"/>
      <c r="U465" s="299">
        <v>2222.15</v>
      </c>
      <c r="V465" s="300">
        <v>11.92538757509619</v>
      </c>
      <c r="W465" s="300">
        <v>1979.6298556175075</v>
      </c>
      <c r="X465" s="300">
        <v>16.817246068236063</v>
      </c>
      <c r="Y465" s="301">
        <v>7.010596501140322E-6</v>
      </c>
      <c r="Z465" s="302">
        <v>0.0017446505240155488</v>
      </c>
      <c r="AA465">
        <v>-0.026037130382512208</v>
      </c>
      <c r="AB465" s="172">
        <v>51.0</v>
      </c>
      <c r="AC465" s="303">
        <v>26783.0497463848</v>
      </c>
      <c r="AD465" s="304"/>
      <c r="AE465" s="304"/>
      <c r="AF465" s="304"/>
    </row>
    <row r="466">
      <c r="A466" s="285">
        <v>-0.001335143349005863</v>
      </c>
      <c r="B466" s="309" t="s">
        <v>1164</v>
      </c>
      <c r="C466" s="287">
        <v>34000.0</v>
      </c>
      <c r="D466" s="288">
        <v>0.0</v>
      </c>
      <c r="E466" s="289">
        <v>101.0</v>
      </c>
      <c r="F466" s="290">
        <v>1.2999426297207722E-4</v>
      </c>
      <c r="G466" s="290">
        <v>-3.659360495228486</v>
      </c>
      <c r="H466" s="290">
        <v>-1.52857142858</v>
      </c>
      <c r="I466" s="290">
        <v>-0.1428571429</v>
      </c>
      <c r="J466" s="291">
        <v>0.0208</v>
      </c>
      <c r="K466" s="290">
        <v>2.914620097665537E-4</v>
      </c>
      <c r="L466" s="292">
        <v>1.338871299874368E-4</v>
      </c>
      <c r="M466" s="293" t="s">
        <v>306</v>
      </c>
      <c r="N466" s="294">
        <v>-1.0347682081070806</v>
      </c>
      <c r="O466" s="295" t="s">
        <v>306</v>
      </c>
      <c r="P466" s="295" t="s">
        <v>632</v>
      </c>
      <c r="Q466" s="296">
        <v>3.434</v>
      </c>
      <c r="R466" s="297" t="s">
        <v>644</v>
      </c>
      <c r="S466" s="298" t="s">
        <v>675</v>
      </c>
      <c r="T466" s="298"/>
      <c r="U466" s="299">
        <v>3764.2</v>
      </c>
      <c r="V466" s="300">
        <v>9.032463737314702</v>
      </c>
      <c r="W466" s="300">
        <v>2535.477406310261</v>
      </c>
      <c r="X466" s="300">
        <v>20.629181401078693</v>
      </c>
      <c r="Y466" s="301">
        <v>-8.272626300688247E-8</v>
      </c>
      <c r="Z466" s="302">
        <v>-1.3797646117594565E-4</v>
      </c>
      <c r="AA466">
        <v>0.10184644396394593</v>
      </c>
      <c r="AB466" s="172">
        <v>51.0</v>
      </c>
      <c r="AC466" s="303">
        <v>34560.819743593434</v>
      </c>
      <c r="AD466" s="304"/>
      <c r="AE466" s="304"/>
      <c r="AF466" s="304"/>
    </row>
    <row r="467">
      <c r="A467" s="285">
        <v>3.556960099514174E-4</v>
      </c>
      <c r="B467" s="309" t="s">
        <v>1165</v>
      </c>
      <c r="C467" s="287">
        <v>37000.0</v>
      </c>
      <c r="D467" s="288">
        <v>-0.005376344086021612</v>
      </c>
      <c r="E467" s="289">
        <v>224910.0</v>
      </c>
      <c r="F467" s="290">
        <v>5.6645228009832895E-5</v>
      </c>
      <c r="G467" s="290">
        <v>0.7307171568650689</v>
      </c>
      <c r="H467" s="290">
        <v>-0.46470588236</v>
      </c>
      <c r="I467" s="290">
        <v>0.1764705882</v>
      </c>
      <c r="J467" s="291">
        <v>0.0278</v>
      </c>
      <c r="K467" s="290">
        <v>6.101631643639009E-4</v>
      </c>
      <c r="L467" s="292">
        <v>-0.007235356392416402</v>
      </c>
      <c r="M467" s="293" t="s">
        <v>306</v>
      </c>
      <c r="N467" s="294">
        <v>0.8280545775002619</v>
      </c>
      <c r="O467" s="295" t="s">
        <v>306</v>
      </c>
      <c r="P467" s="295" t="s">
        <v>640</v>
      </c>
      <c r="Q467" s="296">
        <v>8321.67</v>
      </c>
      <c r="R467" s="297" t="s">
        <v>633</v>
      </c>
      <c r="S467" s="298" t="s">
        <v>712</v>
      </c>
      <c r="T467" s="298" t="s">
        <v>713</v>
      </c>
      <c r="U467" s="299">
        <v>1860.0</v>
      </c>
      <c r="V467" s="300">
        <v>19.892473118279568</v>
      </c>
      <c r="W467" s="300">
        <v>1776.536743057524</v>
      </c>
      <c r="X467" s="300">
        <v>23.135688952729055</v>
      </c>
      <c r="Y467" s="301">
        <v>6.0392568697609045E-5</v>
      </c>
      <c r="Z467" s="302">
        <v>9.16752679146894E-6</v>
      </c>
      <c r="AA467">
        <v>-0.23111114264954102</v>
      </c>
      <c r="AB467" s="172">
        <v>51.0</v>
      </c>
      <c r="AC467" s="303">
        <v>36957.64312800949</v>
      </c>
      <c r="AD467" s="304"/>
      <c r="AE467" s="304"/>
      <c r="AF467" s="304"/>
    </row>
    <row r="468">
      <c r="A468" s="285">
        <v>-1.538353621714652E-4</v>
      </c>
      <c r="B468" s="309" t="s">
        <v>1166</v>
      </c>
      <c r="C468" s="287">
        <v>14000.0</v>
      </c>
      <c r="D468" s="288">
        <v>0.0</v>
      </c>
      <c r="E468" s="289">
        <v>1.0</v>
      </c>
      <c r="F468" s="290">
        <v>3.406998265066219E-4</v>
      </c>
      <c r="G468" s="290">
        <v>-0.27172389218486453</v>
      </c>
      <c r="H468" s="290">
        <v>-0.8</v>
      </c>
      <c r="I468" s="290">
        <v>1.0</v>
      </c>
      <c r="J468" s="291">
        <v>0.0072</v>
      </c>
      <c r="K468" s="290">
        <v>1.6848298212935898E-5</v>
      </c>
      <c r="L468" s="292">
        <v>-0.0013189395361042266</v>
      </c>
      <c r="M468" s="293" t="s">
        <v>306</v>
      </c>
      <c r="N468" s="294">
        <v>2.275946073233161</v>
      </c>
      <c r="O468" s="295" t="s">
        <v>306</v>
      </c>
      <c r="P468" s="295" t="s">
        <v>658</v>
      </c>
      <c r="Q468" s="296">
        <v>0.014</v>
      </c>
      <c r="R468" s="297" t="s">
        <v>641</v>
      </c>
      <c r="S468" s="298" t="s">
        <v>668</v>
      </c>
      <c r="T468" s="298"/>
      <c r="U468" s="299">
        <v>1171.7</v>
      </c>
      <c r="V468" s="300">
        <v>11.948450968677989</v>
      </c>
      <c r="W468" s="300">
        <v>2594.6693386284364</v>
      </c>
      <c r="X468" s="300">
        <v>20.767722146730023</v>
      </c>
      <c r="Y468" s="301">
        <v>-3.9147355914922303E-11</v>
      </c>
      <c r="Z468" s="302">
        <v>7.577858296768878E-4</v>
      </c>
      <c r="AA468">
        <v>-0.21518263161115325</v>
      </c>
      <c r="AB468" s="172">
        <v>51.0</v>
      </c>
      <c r="AC468" s="303">
        <v>14041.395822587314</v>
      </c>
      <c r="AD468" s="304"/>
      <c r="AE468" s="304"/>
      <c r="AF468" s="304"/>
    </row>
    <row r="469">
      <c r="A469" s="285">
        <v>-0.004277077948417733</v>
      </c>
      <c r="B469" s="309" t="s">
        <v>1167</v>
      </c>
      <c r="C469" s="287">
        <v>49550.0</v>
      </c>
      <c r="D469" s="288">
        <v>0.0</v>
      </c>
      <c r="E469" s="289">
        <v>410.0</v>
      </c>
      <c r="F469" s="290">
        <v>-0.0020025752702825077</v>
      </c>
      <c r="G469" s="290">
        <v>-4.610703694318399</v>
      </c>
      <c r="H469" s="290">
        <v>-1.68</v>
      </c>
      <c r="I469" s="290">
        <v>-0.9</v>
      </c>
      <c r="J469" s="291">
        <v>-0.0188</v>
      </c>
      <c r="K469" s="290">
        <v>-4.70806139297314E-4</v>
      </c>
      <c r="L469" s="292">
        <v>-0.0019986740461359065</v>
      </c>
      <c r="M469" s="293" t="s">
        <v>631</v>
      </c>
      <c r="N469" s="294">
        <v>-4.0543324324307095</v>
      </c>
      <c r="O469" s="295" t="s">
        <v>306</v>
      </c>
      <c r="P469" s="295" t="s">
        <v>637</v>
      </c>
      <c r="Q469" s="296">
        <v>20.3155</v>
      </c>
      <c r="R469" s="297" t="s">
        <v>633</v>
      </c>
      <c r="S469" s="298" t="s">
        <v>712</v>
      </c>
      <c r="T469" s="298" t="s">
        <v>713</v>
      </c>
      <c r="U469" s="299">
        <v>5601.7</v>
      </c>
      <c r="V469" s="300">
        <v>8.84552903582841</v>
      </c>
      <c r="W469" s="300">
        <v>1776.536743057524</v>
      </c>
      <c r="X469" s="300">
        <v>23.135688952729055</v>
      </c>
      <c r="Y469" s="301">
        <v>-1.6026157507401298E-6</v>
      </c>
      <c r="Z469" s="302">
        <v>0.00809886396297707</v>
      </c>
      <c r="AA469">
        <v>0.12662271661834112</v>
      </c>
      <c r="AB469" s="172">
        <v>51.0</v>
      </c>
      <c r="AC469" s="303">
        <v>50208.65519925593</v>
      </c>
      <c r="AD469" s="304"/>
      <c r="AE469" s="304"/>
      <c r="AF469" s="304"/>
    </row>
    <row r="470">
      <c r="A470" s="285">
        <v>-0.002892975307010037</v>
      </c>
      <c r="B470" s="309" t="s">
        <v>1168</v>
      </c>
      <c r="C470" s="287">
        <v>68000.0</v>
      </c>
      <c r="D470" s="288">
        <v>0.0</v>
      </c>
      <c r="E470" s="289">
        <v>1.0</v>
      </c>
      <c r="F470" s="290">
        <v>-0.0011995267490358924</v>
      </c>
      <c r="G470" s="290">
        <v>-3.653480157434244</v>
      </c>
      <c r="H470" s="290">
        <v>-2.06</v>
      </c>
      <c r="I470" s="290">
        <v>-0.1</v>
      </c>
      <c r="J470" s="291">
        <v>0.0</v>
      </c>
      <c r="K470" s="290">
        <v>-2.657481016682239E-4</v>
      </c>
      <c r="L470" s="292">
        <v>-0.001362990014930119</v>
      </c>
      <c r="M470" s="293" t="s">
        <v>631</v>
      </c>
      <c r="N470" s="294">
        <v>-1.4141214338355719</v>
      </c>
      <c r="O470" s="295" t="s">
        <v>306</v>
      </c>
      <c r="P470" s="295" t="s">
        <v>658</v>
      </c>
      <c r="Q470" s="296">
        <v>0.068</v>
      </c>
      <c r="R470" s="297" t="s">
        <v>641</v>
      </c>
      <c r="S470" s="298" t="s">
        <v>645</v>
      </c>
      <c r="T470" s="298"/>
      <c r="U470" s="299">
        <v>-532.89</v>
      </c>
      <c r="V470" s="300" t="s">
        <v>306</v>
      </c>
      <c r="W470" s="300">
        <v>3169.964778636018</v>
      </c>
      <c r="X470" s="300">
        <v>17.35913669889833</v>
      </c>
      <c r="Y470" s="301">
        <v>-3.624001987060859E-9</v>
      </c>
      <c r="Z470" s="302">
        <v>0.0017603428156560195</v>
      </c>
      <c r="AA470">
        <v>-0.4738582718848652</v>
      </c>
      <c r="AB470" s="172">
        <v>51.0</v>
      </c>
      <c r="AC470" s="303">
        <v>68140.64854708742</v>
      </c>
      <c r="AD470" s="304"/>
      <c r="AE470" s="304"/>
      <c r="AF470" s="304"/>
    </row>
    <row r="471">
      <c r="A471" s="285">
        <v>-0.0013304212089096951</v>
      </c>
      <c r="B471" s="309" t="s">
        <v>1169</v>
      </c>
      <c r="C471" s="287">
        <v>10500.0</v>
      </c>
      <c r="D471" s="288">
        <v>0.0</v>
      </c>
      <c r="E471" s="289">
        <v>601.0</v>
      </c>
      <c r="F471" s="290">
        <v>2.2508772308382644E-4</v>
      </c>
      <c r="G471" s="290">
        <v>-3.5945727513681507</v>
      </c>
      <c r="H471" s="290">
        <v>-1.52</v>
      </c>
      <c r="I471" s="290">
        <v>-0.1</v>
      </c>
      <c r="J471" s="291">
        <v>0.0</v>
      </c>
      <c r="K471" s="290">
        <v>8.42215770968209E-5</v>
      </c>
      <c r="L471" s="292">
        <v>2.2899593816081502E-4</v>
      </c>
      <c r="M471" s="293" t="s">
        <v>306</v>
      </c>
      <c r="N471" s="294">
        <v>-0.8559646348853103</v>
      </c>
      <c r="O471" s="295" t="s">
        <v>306</v>
      </c>
      <c r="P471" s="295" t="s">
        <v>632</v>
      </c>
      <c r="Q471" s="296">
        <v>6.3105</v>
      </c>
      <c r="R471" s="297" t="s">
        <v>644</v>
      </c>
      <c r="S471" s="298" t="s">
        <v>708</v>
      </c>
      <c r="T471" s="298"/>
      <c r="U471" s="299">
        <v>1877.0</v>
      </c>
      <c r="V471" s="300">
        <v>5.594033031433138</v>
      </c>
      <c r="W471" s="300">
        <v>2337.9027911782223</v>
      </c>
      <c r="X471" s="300">
        <v>38.81810010297964</v>
      </c>
      <c r="Y471" s="301">
        <v>-1.5307244581129534E-7</v>
      </c>
      <c r="Z471" s="302">
        <v>-1.9969026306674594E-4</v>
      </c>
      <c r="AA471">
        <v>0.9662107794026709</v>
      </c>
      <c r="AB471" s="172">
        <v>51.0</v>
      </c>
      <c r="AC471" s="303">
        <v>11282.577742396696</v>
      </c>
      <c r="AD471" s="304"/>
      <c r="AE471" s="304"/>
      <c r="AF471" s="304"/>
    </row>
    <row r="472">
      <c r="A472" s="285">
        <v>-0.005489054336573324</v>
      </c>
      <c r="B472" s="309" t="s">
        <v>1170</v>
      </c>
      <c r="C472" s="287">
        <v>57500.0</v>
      </c>
      <c r="D472" s="288">
        <v>-0.020442930153321992</v>
      </c>
      <c r="E472" s="289">
        <v>24410.0</v>
      </c>
      <c r="F472" s="290">
        <v>-0.001988989259851315</v>
      </c>
      <c r="G472" s="290">
        <v>-6.925797955801722</v>
      </c>
      <c r="H472" s="290">
        <v>-2.8</v>
      </c>
      <c r="I472" s="290">
        <v>-1.0</v>
      </c>
      <c r="J472" s="291">
        <v>-0.0385</v>
      </c>
      <c r="K472" s="290">
        <v>-7.802110861557498E-4</v>
      </c>
      <c r="L472" s="292">
        <v>-0.001985113406845048</v>
      </c>
      <c r="M472" s="293" t="s">
        <v>654</v>
      </c>
      <c r="N472" s="294">
        <v>-5.071919408382758</v>
      </c>
      <c r="O472" s="295" t="s">
        <v>306</v>
      </c>
      <c r="P472" s="295" t="s">
        <v>637</v>
      </c>
      <c r="Q472" s="296">
        <v>1403.575</v>
      </c>
      <c r="R472" s="297" t="s">
        <v>633</v>
      </c>
      <c r="S472" s="298" t="s">
        <v>634</v>
      </c>
      <c r="T472" s="298"/>
      <c r="U472" s="299">
        <v>5211.66</v>
      </c>
      <c r="V472" s="300">
        <v>11.032953032239249</v>
      </c>
      <c r="W472" s="300">
        <v>4139.374661005126</v>
      </c>
      <c r="X472" s="300">
        <v>14.081652432730401</v>
      </c>
      <c r="Y472" s="301">
        <v>-1.4239942824488376E-4</v>
      </c>
      <c r="Z472" s="302">
        <v>0.01007138100272466</v>
      </c>
      <c r="AA472">
        <v>-0.01923769538610509</v>
      </c>
      <c r="AB472" s="172">
        <v>51.0</v>
      </c>
      <c r="AC472" s="303">
        <v>59122.17903297554</v>
      </c>
      <c r="AD472" s="304"/>
      <c r="AE472" s="304"/>
      <c r="AF472" s="304"/>
    </row>
    <row r="473">
      <c r="A473" s="285">
        <v>-8.737847665494974E-4</v>
      </c>
      <c r="B473" s="309" t="s">
        <v>1171</v>
      </c>
      <c r="C473" s="287">
        <v>17500.0</v>
      </c>
      <c r="D473" s="288">
        <v>0.0</v>
      </c>
      <c r="E473" s="289">
        <v>55601.0</v>
      </c>
      <c r="F473" s="290">
        <v>-7.06392831488737E-4</v>
      </c>
      <c r="G473" s="290">
        <v>-0.3687323674795155</v>
      </c>
      <c r="H473" s="290">
        <v>-0.8</v>
      </c>
      <c r="I473" s="290">
        <v>1.0</v>
      </c>
      <c r="J473" s="291">
        <v>-0.0057</v>
      </c>
      <c r="K473" s="290">
        <v>-1.8438561406599512E-4</v>
      </c>
      <c r="L473" s="292">
        <v>-7.025103660881168E-4</v>
      </c>
      <c r="M473" s="293" t="s">
        <v>631</v>
      </c>
      <c r="N473" s="294">
        <v>1.7406491110634748</v>
      </c>
      <c r="O473" s="295" t="s">
        <v>306</v>
      </c>
      <c r="P473" s="295" t="s">
        <v>632</v>
      </c>
      <c r="Q473" s="296">
        <v>973.0175</v>
      </c>
      <c r="R473" s="297" t="s">
        <v>644</v>
      </c>
      <c r="S473" s="298" t="s">
        <v>634</v>
      </c>
      <c r="T473" s="298"/>
      <c r="U473" s="299">
        <v>2099.76</v>
      </c>
      <c r="V473" s="300">
        <v>8.334285823141691</v>
      </c>
      <c r="W473" s="300">
        <v>4139.374661005126</v>
      </c>
      <c r="X473" s="300">
        <v>14.081652432730401</v>
      </c>
      <c r="Y473" s="301">
        <v>-1.5785955726462342E-5</v>
      </c>
      <c r="Z473" s="302">
        <v>-9.844643860004302E-4</v>
      </c>
      <c r="AA473">
        <v>-0.15555108875220758</v>
      </c>
      <c r="AB473" s="172">
        <v>51.0</v>
      </c>
      <c r="AC473" s="303">
        <v>17688.151163362432</v>
      </c>
      <c r="AD473" s="304"/>
      <c r="AE473" s="304"/>
      <c r="AF473" s="304"/>
    </row>
    <row r="474">
      <c r="A474" s="285">
        <v>-6.13602915620395E-4</v>
      </c>
      <c r="B474" s="309" t="s">
        <v>1172</v>
      </c>
      <c r="C474" s="287">
        <v>5200.0</v>
      </c>
      <c r="D474" s="288">
        <v>0.0</v>
      </c>
      <c r="E474" s="289">
        <v>1601.0000000000002</v>
      </c>
      <c r="F474" s="290">
        <v>-4.2243579268965386E-4</v>
      </c>
      <c r="G474" s="290">
        <v>-1.49662248484947</v>
      </c>
      <c r="H474" s="290">
        <v>-1.0</v>
      </c>
      <c r="I474" s="290">
        <v>0.0</v>
      </c>
      <c r="J474" s="291">
        <v>0.0196</v>
      </c>
      <c r="K474" s="290">
        <v>9.99333511332945E-4</v>
      </c>
      <c r="L474" s="292">
        <v>-0.006041171379466365</v>
      </c>
      <c r="M474" s="293" t="s">
        <v>631</v>
      </c>
      <c r="N474" s="294">
        <v>-1.356362832683172</v>
      </c>
      <c r="O474" s="295" t="s">
        <v>306</v>
      </c>
      <c r="P474" s="295" t="s">
        <v>658</v>
      </c>
      <c r="Q474" s="296">
        <v>8.3252</v>
      </c>
      <c r="R474" s="297" t="s">
        <v>644</v>
      </c>
      <c r="S474" s="298" t="s">
        <v>664</v>
      </c>
      <c r="T474" s="298"/>
      <c r="U474" s="299">
        <v>170.91</v>
      </c>
      <c r="V474" s="300">
        <v>30.425370077818737</v>
      </c>
      <c r="W474" s="300">
        <v>1378.3187956356803</v>
      </c>
      <c r="X474" s="300">
        <v>13.028471494035479</v>
      </c>
      <c r="Y474" s="301">
        <v>-8.337985563873994E-8</v>
      </c>
      <c r="Z474" s="302">
        <v>5.781767377694955E-4</v>
      </c>
      <c r="AA474">
        <v>-0.4082022525157889</v>
      </c>
      <c r="AB474" s="172">
        <v>51.0</v>
      </c>
      <c r="AC474" s="303">
        <v>5219.90820007163</v>
      </c>
      <c r="AD474" s="304"/>
      <c r="AE474" s="304"/>
      <c r="AF474" s="304"/>
    </row>
    <row r="475">
      <c r="A475" s="285">
        <v>0.0013199856651962096</v>
      </c>
      <c r="B475" s="309" t="s">
        <v>1173</v>
      </c>
      <c r="C475" s="287">
        <v>53200.0</v>
      </c>
      <c r="D475" s="288">
        <v>0.0</v>
      </c>
      <c r="E475" s="289">
        <v>8435510.0</v>
      </c>
      <c r="F475" s="290">
        <v>0.001365461673607757</v>
      </c>
      <c r="G475" s="290">
        <v>1.2243114715854528</v>
      </c>
      <c r="H475" s="290">
        <v>-0.38695652174</v>
      </c>
      <c r="I475" s="290">
        <v>0.5652173913</v>
      </c>
      <c r="J475" s="291">
        <v>0.0331</v>
      </c>
      <c r="K475" s="290">
        <v>9.828401691722168E-4</v>
      </c>
      <c r="L475" s="292">
        <v>-0.005479085733867919</v>
      </c>
      <c r="M475" s="293" t="s">
        <v>306</v>
      </c>
      <c r="N475" s="294">
        <v>3.4352365351520557</v>
      </c>
      <c r="O475" s="295" t="s">
        <v>306</v>
      </c>
      <c r="P475" s="295" t="s">
        <v>650</v>
      </c>
      <c r="Q475" s="296">
        <v>448769.132</v>
      </c>
      <c r="R475" s="297" t="s">
        <v>633</v>
      </c>
      <c r="S475" s="298" t="s">
        <v>661</v>
      </c>
      <c r="T475" s="298"/>
      <c r="U475" s="299">
        <v>3516.44</v>
      </c>
      <c r="V475" s="300">
        <v>15.128937220598104</v>
      </c>
      <c r="W475" s="300">
        <v>2915.235656719304</v>
      </c>
      <c r="X475" s="300">
        <v>16.748800755369235</v>
      </c>
      <c r="Y475" s="301">
        <v>0.01138431338197217</v>
      </c>
      <c r="Z475" s="302">
        <v>0.0046873791706872866</v>
      </c>
      <c r="AA475">
        <v>0.1454500321254042</v>
      </c>
      <c r="AB475" s="172">
        <v>51.0</v>
      </c>
      <c r="AC475" s="303">
        <v>53135.81324248451</v>
      </c>
      <c r="AD475" s="304"/>
      <c r="AE475" s="304"/>
      <c r="AF475" s="304"/>
    </row>
    <row r="476">
      <c r="A476" s="285">
        <v>-0.0035973782029497994</v>
      </c>
      <c r="B476" s="309" t="s">
        <v>1174</v>
      </c>
      <c r="C476" s="287">
        <v>12450.0</v>
      </c>
      <c r="D476" s="288">
        <v>0.0</v>
      </c>
      <c r="E476" s="289">
        <v>10610.0</v>
      </c>
      <c r="F476" s="290">
        <v>-0.0019397048784303348</v>
      </c>
      <c r="G476" s="290">
        <v>-4.012902129841361</v>
      </c>
      <c r="H476" s="290">
        <v>-1.58</v>
      </c>
      <c r="I476" s="290">
        <v>-0.4</v>
      </c>
      <c r="J476" s="291">
        <v>0.0122</v>
      </c>
      <c r="K476" s="290">
        <v>-1.9095518490863363E-4</v>
      </c>
      <c r="L476" s="292">
        <v>-0.0019357923497462428</v>
      </c>
      <c r="M476" s="293" t="s">
        <v>631</v>
      </c>
      <c r="N476" s="294">
        <v>-2.905979198765036</v>
      </c>
      <c r="O476" s="295" t="s">
        <v>306</v>
      </c>
      <c r="P476" s="295" t="s">
        <v>632</v>
      </c>
      <c r="Q476" s="296">
        <v>132.0945</v>
      </c>
      <c r="R476" s="297" t="s">
        <v>633</v>
      </c>
      <c r="S476" s="298" t="s">
        <v>708</v>
      </c>
      <c r="T476" s="298"/>
      <c r="U476" s="299">
        <v>1747.19</v>
      </c>
      <c r="V476" s="300">
        <v>7.12572759688414</v>
      </c>
      <c r="W476" s="300">
        <v>2337.9027911782223</v>
      </c>
      <c r="X476" s="300">
        <v>38.81810010297964</v>
      </c>
      <c r="Y476" s="301">
        <v>-8.731418350074914E-6</v>
      </c>
      <c r="Z476" s="302">
        <v>0.005675584789826483</v>
      </c>
      <c r="AA476">
        <v>0.3128503849347244</v>
      </c>
      <c r="AB476" s="172">
        <v>51.0</v>
      </c>
      <c r="AC476" s="303">
        <v>12745.160868130044</v>
      </c>
      <c r="AD476" s="304"/>
      <c r="AE476" s="304"/>
      <c r="AF476" s="304"/>
    </row>
    <row r="477">
      <c r="A477" s="285">
        <v>-5.68090489855166E-4</v>
      </c>
      <c r="B477" s="309" t="s">
        <v>1175</v>
      </c>
      <c r="C477" s="287">
        <v>22250.0</v>
      </c>
      <c r="D477" s="288">
        <v>0.01830663615560635</v>
      </c>
      <c r="E477" s="289">
        <v>2773810.0</v>
      </c>
      <c r="F477" s="290">
        <v>1.4184772563024639E-4</v>
      </c>
      <c r="G477" s="290">
        <v>-1.2660856901468813</v>
      </c>
      <c r="H477" s="290">
        <v>-0.95384615384</v>
      </c>
      <c r="I477" s="290">
        <v>0.2307692308</v>
      </c>
      <c r="J477" s="291">
        <v>0.0068</v>
      </c>
      <c r="K477" s="290">
        <v>-3.121163005843817E-5</v>
      </c>
      <c r="L477" s="292">
        <v>1.4570773403325924E-4</v>
      </c>
      <c r="M477" s="293" t="s">
        <v>631</v>
      </c>
      <c r="N477" s="294">
        <v>-1.3700024605606136</v>
      </c>
      <c r="O477" s="295" t="s">
        <v>306</v>
      </c>
      <c r="P477" s="295" t="s">
        <v>632</v>
      </c>
      <c r="Q477" s="296">
        <v>61717.2725</v>
      </c>
      <c r="R477" s="297" t="s">
        <v>633</v>
      </c>
      <c r="S477" s="298" t="s">
        <v>675</v>
      </c>
      <c r="T477" s="298"/>
      <c r="U477" s="299">
        <v>2771.81</v>
      </c>
      <c r="V477" s="300">
        <v>8.027245734736509</v>
      </c>
      <c r="W477" s="300">
        <v>2535.477406310261</v>
      </c>
      <c r="X477" s="300">
        <v>20.629181401078693</v>
      </c>
      <c r="Y477" s="301">
        <v>-6.443054217806906E-4</v>
      </c>
      <c r="Z477" s="302">
        <v>9.081140719510612E-5</v>
      </c>
      <c r="AA477">
        <v>0.02272922518468179</v>
      </c>
      <c r="AB477" s="172">
        <v>51.0</v>
      </c>
      <c r="AC477" s="303">
        <v>22356.914268275705</v>
      </c>
      <c r="AD477" s="304"/>
      <c r="AE477" s="304"/>
      <c r="AF477" s="304"/>
    </row>
    <row r="478">
      <c r="A478" s="285">
        <v>-0.005534543245985748</v>
      </c>
      <c r="B478" s="309" t="s">
        <v>1176</v>
      </c>
      <c r="C478" s="287">
        <v>33500.0</v>
      </c>
      <c r="D478" s="288">
        <v>0.0</v>
      </c>
      <c r="E478" s="289">
        <v>105110.0</v>
      </c>
      <c r="F478" s="290">
        <v>-0.0019971213301667096</v>
      </c>
      <c r="G478" s="290">
        <v>-6.7341271349265845</v>
      </c>
      <c r="H478" s="290">
        <v>-2.2</v>
      </c>
      <c r="I478" s="290">
        <v>-1.0</v>
      </c>
      <c r="J478" s="291">
        <v>-0.0175</v>
      </c>
      <c r="K478" s="290">
        <v>-0.0013792350298014423</v>
      </c>
      <c r="L478" s="292">
        <v>-0.005179964450114949</v>
      </c>
      <c r="M478" s="293" t="s">
        <v>654</v>
      </c>
      <c r="N478" s="294">
        <v>-3.8673504502622142</v>
      </c>
      <c r="O478" s="295" t="s">
        <v>306</v>
      </c>
      <c r="P478" s="295" t="s">
        <v>637</v>
      </c>
      <c r="Q478" s="296">
        <v>3521.185</v>
      </c>
      <c r="R478" s="297" t="s">
        <v>633</v>
      </c>
      <c r="S478" s="298" t="s">
        <v>666</v>
      </c>
      <c r="T478" s="298"/>
      <c r="U478" s="299">
        <v>3219.66</v>
      </c>
      <c r="V478" s="300">
        <v>10.404825354229951</v>
      </c>
      <c r="W478" s="300">
        <v>1979.6298556175075</v>
      </c>
      <c r="X478" s="300">
        <v>16.817246068236063</v>
      </c>
      <c r="Y478" s="301">
        <v>-3.627478660013022E-4</v>
      </c>
      <c r="Z478" s="302">
        <v>0.007715001822182714</v>
      </c>
      <c r="AA478">
        <v>0.05275891140403366</v>
      </c>
      <c r="AB478" s="172">
        <v>51.0</v>
      </c>
      <c r="AC478" s="303">
        <v>33987.07161742218</v>
      </c>
      <c r="AD478" s="304"/>
      <c r="AE478" s="304"/>
      <c r="AF478" s="304"/>
    </row>
    <row r="479">
      <c r="A479" s="285">
        <v>-0.0038503375477836354</v>
      </c>
      <c r="B479" s="309" t="s">
        <v>1177</v>
      </c>
      <c r="C479" s="287">
        <v>83000.0</v>
      </c>
      <c r="D479" s="288">
        <v>0.0</v>
      </c>
      <c r="E479" s="289">
        <v>92510.0</v>
      </c>
      <c r="F479" s="290">
        <v>-0.0019813475101850735</v>
      </c>
      <c r="G479" s="290">
        <v>-4.409857210759674</v>
      </c>
      <c r="H479" s="290">
        <v>-1.65087719298</v>
      </c>
      <c r="I479" s="290">
        <v>-0.7543859649</v>
      </c>
      <c r="J479" s="291">
        <v>-0.0648</v>
      </c>
      <c r="K479" s="290">
        <v>4.405739488884657E-5</v>
      </c>
      <c r="L479" s="292">
        <v>-0.0019774508587337056</v>
      </c>
      <c r="M479" s="293" t="s">
        <v>631</v>
      </c>
      <c r="N479" s="294">
        <v>-4.094410974341346</v>
      </c>
      <c r="O479" s="295" t="s">
        <v>306</v>
      </c>
      <c r="P479" s="295" t="s">
        <v>637</v>
      </c>
      <c r="Q479" s="296">
        <v>7678.33</v>
      </c>
      <c r="R479" s="297" t="s">
        <v>633</v>
      </c>
      <c r="S479" s="298" t="s">
        <v>671</v>
      </c>
      <c r="T479" s="298"/>
      <c r="U479" s="299">
        <v>4441.7</v>
      </c>
      <c r="V479" s="300">
        <v>18.68653893779409</v>
      </c>
      <c r="W479" s="300">
        <v>2688.409640296541</v>
      </c>
      <c r="X479" s="300">
        <v>10.789483831263633</v>
      </c>
      <c r="Y479" s="301">
        <v>-5.408967790438485E-4</v>
      </c>
      <c r="Z479" s="302">
        <v>0.008116351922387167</v>
      </c>
      <c r="AA479">
        <v>-0.11858414504322767</v>
      </c>
      <c r="AB479" s="172">
        <v>51.0</v>
      </c>
      <c r="AC479" s="303">
        <v>86172.25292691508</v>
      </c>
      <c r="AD479" s="304"/>
      <c r="AE479" s="304"/>
      <c r="AF479" s="304"/>
    </row>
    <row r="480">
      <c r="A480" s="285">
        <v>-0.002587890016445422</v>
      </c>
      <c r="B480" s="309" t="s">
        <v>1178</v>
      </c>
      <c r="C480" s="287">
        <v>26250.0</v>
      </c>
      <c r="D480" s="288">
        <v>0.0</v>
      </c>
      <c r="E480" s="289">
        <v>2410.0</v>
      </c>
      <c r="F480" s="290">
        <v>-0.002014306039081951</v>
      </c>
      <c r="G480" s="290">
        <v>-2.359055802873968</v>
      </c>
      <c r="H480" s="290">
        <v>-0.96</v>
      </c>
      <c r="I480" s="290">
        <v>0.2</v>
      </c>
      <c r="J480" s="291">
        <v>0.0038</v>
      </c>
      <c r="K480" s="290">
        <v>-3.741587226840985E-5</v>
      </c>
      <c r="L480" s="292">
        <v>-0.0020104147413758733</v>
      </c>
      <c r="M480" s="293" t="s">
        <v>631</v>
      </c>
      <c r="N480" s="294">
        <v>-0.8374174401167864</v>
      </c>
      <c r="O480" s="295" t="s">
        <v>306</v>
      </c>
      <c r="P480" s="295" t="s">
        <v>632</v>
      </c>
      <c r="Q480" s="296">
        <v>63.2625</v>
      </c>
      <c r="R480" s="297" t="s">
        <v>633</v>
      </c>
      <c r="S480" s="298" t="s">
        <v>666</v>
      </c>
      <c r="T480" s="298"/>
      <c r="U480" s="299">
        <v>51.77</v>
      </c>
      <c r="V480" s="300">
        <v>507.0504152984354</v>
      </c>
      <c r="W480" s="300">
        <v>1979.6298556175075</v>
      </c>
      <c r="X480" s="300">
        <v>16.817246068236063</v>
      </c>
      <c r="Y480" s="301">
        <v>-3.000479537506507E-6</v>
      </c>
      <c r="Z480" s="302">
        <v>0.0016655893092291363</v>
      </c>
      <c r="AA480">
        <v>-0.1408318014058867</v>
      </c>
      <c r="AB480" s="172">
        <v>51.0</v>
      </c>
      <c r="AC480" s="303">
        <v>26446.8745957905</v>
      </c>
      <c r="AD480" s="304"/>
      <c r="AE480" s="304"/>
      <c r="AF480" s="304"/>
    </row>
    <row r="481">
      <c r="A481" s="285">
        <v>0.01104443191844276</v>
      </c>
      <c r="B481" s="309" t="s">
        <v>1179</v>
      </c>
      <c r="C481" s="287">
        <v>19950.0</v>
      </c>
      <c r="D481" s="288">
        <v>0.0390625</v>
      </c>
      <c r="E481" s="289">
        <v>645010.0</v>
      </c>
      <c r="F481" s="290">
        <v>0.008152359543002417</v>
      </c>
      <c r="G481" s="290">
        <v>2.6369166314503545</v>
      </c>
      <c r="H481" s="290">
        <v>0.7</v>
      </c>
      <c r="I481" s="290">
        <v>1.0</v>
      </c>
      <c r="J481" s="291">
        <v>0.0932</v>
      </c>
      <c r="K481" s="290">
        <v>0.0018149166097888654</v>
      </c>
      <c r="L481" s="292">
        <v>0.008156248943893609</v>
      </c>
      <c r="M481" s="293" t="s">
        <v>306</v>
      </c>
      <c r="N481" s="294">
        <v>5.279091990599392</v>
      </c>
      <c r="O481" s="295" t="s">
        <v>306</v>
      </c>
      <c r="P481" s="295" t="s">
        <v>640</v>
      </c>
      <c r="Q481" s="296">
        <v>12867.9495</v>
      </c>
      <c r="R481" s="297" t="s">
        <v>633</v>
      </c>
      <c r="S481" s="298" t="s">
        <v>675</v>
      </c>
      <c r="T481" s="298"/>
      <c r="U481" s="299">
        <v>1956.6</v>
      </c>
      <c r="V481" s="300">
        <v>10.196258816314014</v>
      </c>
      <c r="W481" s="300">
        <v>2535.477406310261</v>
      </c>
      <c r="X481" s="300">
        <v>20.629181401078693</v>
      </c>
      <c r="Y481" s="301">
        <v>0.0026306529509009216</v>
      </c>
      <c r="Z481" s="302">
        <v>0.042880077626602675</v>
      </c>
      <c r="AA481">
        <v>-0.01059871151405245</v>
      </c>
      <c r="AB481" s="172">
        <v>51.0</v>
      </c>
      <c r="AC481" s="303">
        <v>19903.69855295025</v>
      </c>
      <c r="AD481" s="304"/>
      <c r="AE481" s="304"/>
      <c r="AF481" s="304"/>
    </row>
    <row r="482">
      <c r="A482" s="285">
        <v>-7.438644917440701E-4</v>
      </c>
      <c r="B482" s="309" t="s">
        <v>1180</v>
      </c>
      <c r="C482" s="287">
        <v>4140.0</v>
      </c>
      <c r="D482" s="288">
        <v>0.0</v>
      </c>
      <c r="E482" s="289">
        <v>557010.0</v>
      </c>
      <c r="F482" s="290">
        <v>-2.668231185153427E-4</v>
      </c>
      <c r="G482" s="290">
        <v>-0.5037675017432162</v>
      </c>
      <c r="H482" s="290">
        <v>-0.83636363636</v>
      </c>
      <c r="I482" s="290">
        <v>0.8181818182</v>
      </c>
      <c r="J482" s="291">
        <v>-0.0265</v>
      </c>
      <c r="K482" s="290">
        <v>-3.246489377490194E-4</v>
      </c>
      <c r="L482" s="292">
        <v>-8.670779280546285E-4</v>
      </c>
      <c r="M482" s="293" t="s">
        <v>631</v>
      </c>
      <c r="N482" s="294">
        <v>1.4840182535422075</v>
      </c>
      <c r="O482" s="295" t="s">
        <v>306</v>
      </c>
      <c r="P482" s="295" t="s">
        <v>650</v>
      </c>
      <c r="Q482" s="296">
        <v>2306.0214</v>
      </c>
      <c r="R482" s="297" t="s">
        <v>633</v>
      </c>
      <c r="S482" s="298" t="s">
        <v>645</v>
      </c>
      <c r="T482" s="298" t="s">
        <v>656</v>
      </c>
      <c r="U482" s="299">
        <v>60.58</v>
      </c>
      <c r="V482" s="300">
        <v>68.33938593595246</v>
      </c>
      <c r="W482" s="300">
        <v>3169.964778636018</v>
      </c>
      <c r="X482" s="300">
        <v>17.35913669889833</v>
      </c>
      <c r="Y482" s="301">
        <v>-3.232138450041505E-5</v>
      </c>
      <c r="Z482" s="302">
        <v>-3.157120903406693E-4</v>
      </c>
      <c r="AA482">
        <v>-0.5556406789265951</v>
      </c>
      <c r="AB482" s="172">
        <v>51.0</v>
      </c>
      <c r="AC482" s="303">
        <v>4116.719504402485</v>
      </c>
      <c r="AD482" s="304"/>
      <c r="AE482" s="304"/>
      <c r="AF482" s="304"/>
    </row>
    <row r="483">
      <c r="A483" s="285">
        <v>-2.2703691026257323E-4</v>
      </c>
      <c r="B483" s="309" t="s">
        <v>1181</v>
      </c>
      <c r="C483" s="287">
        <v>7010.0</v>
      </c>
      <c r="D483" s="288">
        <v>0.024853801169590684</v>
      </c>
      <c r="E483" s="289">
        <v>321210.0</v>
      </c>
      <c r="F483" s="290">
        <v>2.85536069572316E-4</v>
      </c>
      <c r="G483" s="290">
        <v>-0.5659844446378679</v>
      </c>
      <c r="H483" s="290">
        <v>-0.84210526316</v>
      </c>
      <c r="I483" s="290">
        <v>0.7894736842</v>
      </c>
      <c r="J483" s="291">
        <v>0.0</v>
      </c>
      <c r="K483" s="290">
        <v>-1.46705832818312E-4</v>
      </c>
      <c r="L483" s="292">
        <v>2.8942404569638953E-4</v>
      </c>
      <c r="M483" s="293" t="s">
        <v>631</v>
      </c>
      <c r="N483" s="294">
        <v>0.2253992265600635</v>
      </c>
      <c r="O483" s="295" t="s">
        <v>306</v>
      </c>
      <c r="P483" s="295" t="s">
        <v>650</v>
      </c>
      <c r="Q483" s="296">
        <v>2251.6821</v>
      </c>
      <c r="R483" s="297" t="s">
        <v>633</v>
      </c>
      <c r="S483" s="298" t="s">
        <v>675</v>
      </c>
      <c r="T483" s="298"/>
      <c r="U483" s="299">
        <v>200.63</v>
      </c>
      <c r="V483" s="300">
        <v>34.93993919154663</v>
      </c>
      <c r="W483" s="300">
        <v>2535.477406310261</v>
      </c>
      <c r="X483" s="300">
        <v>20.629181401078693</v>
      </c>
      <c r="Y483" s="301">
        <v>-9.763287689273655E-6</v>
      </c>
      <c r="Z483" s="302">
        <v>4.7752681116031425E-4</v>
      </c>
      <c r="AA483">
        <v>-0.3043444868120281</v>
      </c>
      <c r="AB483" s="172">
        <v>51.0</v>
      </c>
      <c r="AC483" s="303">
        <v>6970.282016023101</v>
      </c>
      <c r="AD483" s="304"/>
      <c r="AE483" s="304"/>
      <c r="AF483" s="304"/>
    </row>
    <row r="484">
      <c r="A484" s="285">
        <v>-0.0049705578601850955</v>
      </c>
      <c r="B484" s="309" t="s">
        <v>1182</v>
      </c>
      <c r="C484" s="287">
        <v>26450.0</v>
      </c>
      <c r="D484" s="288">
        <v>0.0</v>
      </c>
      <c r="E484" s="289">
        <v>72410.0</v>
      </c>
      <c r="F484" s="290">
        <v>-0.0020032326877842247</v>
      </c>
      <c r="G484" s="290">
        <v>-6.739308192229711</v>
      </c>
      <c r="H484" s="290">
        <v>-2.2</v>
      </c>
      <c r="I484" s="290">
        <v>-1.0</v>
      </c>
      <c r="J484" s="291">
        <v>-0.0093</v>
      </c>
      <c r="K484" s="290">
        <v>-2.3463496808061318E-4</v>
      </c>
      <c r="L484" s="292">
        <v>-0.0019993404287516696</v>
      </c>
      <c r="M484" s="293" t="s">
        <v>654</v>
      </c>
      <c r="N484" s="294">
        <v>-4.2412480215779595</v>
      </c>
      <c r="O484" s="295" t="s">
        <v>306</v>
      </c>
      <c r="P484" s="295" t="s">
        <v>637</v>
      </c>
      <c r="Q484" s="296">
        <v>1915.2445</v>
      </c>
      <c r="R484" s="297" t="s">
        <v>633</v>
      </c>
      <c r="S484" s="298" t="s">
        <v>730</v>
      </c>
      <c r="T484" s="298"/>
      <c r="U484" s="299">
        <v>1728.85</v>
      </c>
      <c r="V484" s="300">
        <v>15.299187321051567</v>
      </c>
      <c r="W484" s="300">
        <v>2549.278182092136</v>
      </c>
      <c r="X484" s="300">
        <v>11.697610179895563</v>
      </c>
      <c r="Y484" s="301">
        <v>-1.7485325943443082E-4</v>
      </c>
      <c r="Z484" s="302">
        <v>0.008486880268574772</v>
      </c>
      <c r="AA484">
        <v>-0.15883518371613858</v>
      </c>
      <c r="AB484" s="172">
        <v>51.0</v>
      </c>
      <c r="AC484" s="303">
        <v>26807.855805829822</v>
      </c>
      <c r="AD484" s="304"/>
      <c r="AE484" s="304"/>
      <c r="AF484" s="304"/>
    </row>
    <row r="485">
      <c r="A485" s="285">
        <v>-0.0048892273810467405</v>
      </c>
      <c r="B485" s="309" t="s">
        <v>1183</v>
      </c>
      <c r="C485" s="287">
        <v>7200.0</v>
      </c>
      <c r="D485" s="288">
        <v>0.0</v>
      </c>
      <c r="E485" s="289">
        <v>15501.0</v>
      </c>
      <c r="F485" s="290">
        <v>-0.002000160229095633</v>
      </c>
      <c r="G485" s="290">
        <v>-6.736411578572254</v>
      </c>
      <c r="H485" s="290">
        <v>-2.2</v>
      </c>
      <c r="I485" s="290">
        <v>-1.0</v>
      </c>
      <c r="J485" s="291">
        <v>-0.0137</v>
      </c>
      <c r="K485" s="290">
        <v>-8.049112496853614E-5</v>
      </c>
      <c r="L485" s="292">
        <v>-0.0019962705170268585</v>
      </c>
      <c r="M485" s="293" t="s">
        <v>654</v>
      </c>
      <c r="N485" s="294">
        <v>-4.321100609256315</v>
      </c>
      <c r="O485" s="295" t="s">
        <v>306</v>
      </c>
      <c r="P485" s="295" t="s">
        <v>637</v>
      </c>
      <c r="Q485" s="296">
        <v>111.6072</v>
      </c>
      <c r="R485" s="297" t="s">
        <v>644</v>
      </c>
      <c r="S485" s="298" t="s">
        <v>664</v>
      </c>
      <c r="T485" s="298"/>
      <c r="U485" s="299">
        <v>1515.98</v>
      </c>
      <c r="V485" s="300">
        <v>4.749403026425151</v>
      </c>
      <c r="W485" s="300">
        <v>1378.3187956356803</v>
      </c>
      <c r="X485" s="300">
        <v>13.028471494035479</v>
      </c>
      <c r="Y485" s="301">
        <v>-1.0002047058862856E-5</v>
      </c>
      <c r="Z485" s="302">
        <v>0.008622167384089404</v>
      </c>
      <c r="AA485">
        <v>0.4008016893824524</v>
      </c>
      <c r="AB485" s="172">
        <v>51.0</v>
      </c>
      <c r="AC485" s="303">
        <v>7411.491420923592</v>
      </c>
      <c r="AD485" s="304"/>
      <c r="AE485" s="304"/>
      <c r="AF485" s="304"/>
    </row>
    <row r="486">
      <c r="A486" s="285">
        <v>-0.0034866312556090977</v>
      </c>
      <c r="B486" s="309" t="s">
        <v>1184</v>
      </c>
      <c r="C486" s="287">
        <v>27100.0</v>
      </c>
      <c r="D486" s="288">
        <v>0.0</v>
      </c>
      <c r="E486" s="289">
        <v>52510.0</v>
      </c>
      <c r="F486" s="290">
        <v>-0.0020127683531918224</v>
      </c>
      <c r="G486" s="290">
        <v>-2.931011650875028</v>
      </c>
      <c r="H486" s="290">
        <v>-1.56666666666</v>
      </c>
      <c r="I486" s="290">
        <v>-0.3333333333</v>
      </c>
      <c r="J486" s="291">
        <v>-0.0037</v>
      </c>
      <c r="K486" s="290">
        <v>-4.940362547564476E-4</v>
      </c>
      <c r="L486" s="292">
        <v>-0.0020768113019375635</v>
      </c>
      <c r="M486" s="293" t="s">
        <v>631</v>
      </c>
      <c r="N486" s="294">
        <v>-2.120442773741517</v>
      </c>
      <c r="O486" s="295" t="s">
        <v>306</v>
      </c>
      <c r="P486" s="295" t="s">
        <v>650</v>
      </c>
      <c r="Q486" s="296">
        <v>1423.021</v>
      </c>
      <c r="R486" s="297" t="s">
        <v>633</v>
      </c>
      <c r="S486" s="298" t="s">
        <v>634</v>
      </c>
      <c r="T486" s="298"/>
      <c r="U486" s="299">
        <v>1352.46</v>
      </c>
      <c r="V486" s="300">
        <v>20.037561184803987</v>
      </c>
      <c r="W486" s="300">
        <v>4139.374661005126</v>
      </c>
      <c r="X486" s="300">
        <v>14.081652432730401</v>
      </c>
      <c r="Y486" s="301">
        <v>-9.170218583134787E-5</v>
      </c>
      <c r="Z486" s="302">
        <v>0.00424988680890979</v>
      </c>
      <c r="AA486">
        <v>-0.3208717146364165</v>
      </c>
      <c r="AB486" s="172">
        <v>51.0</v>
      </c>
      <c r="AC486" s="303">
        <v>27224.02203049231</v>
      </c>
      <c r="AD486" s="304"/>
      <c r="AE486" s="304"/>
      <c r="AF486" s="304"/>
    </row>
    <row r="487">
      <c r="A487" s="285">
        <v>0.01294082540039391</v>
      </c>
      <c r="B487" s="309" t="s">
        <v>1185</v>
      </c>
      <c r="C487" s="287">
        <v>12700.0</v>
      </c>
      <c r="D487" s="288">
        <v>0.0</v>
      </c>
      <c r="E487" s="289">
        <v>374501.00000000006</v>
      </c>
      <c r="F487" s="290">
        <v>0.011705163888252056</v>
      </c>
      <c r="G487" s="290">
        <v>4.211332562663733</v>
      </c>
      <c r="H487" s="290">
        <v>4.800000000000001</v>
      </c>
      <c r="I487" s="290">
        <v>1.0</v>
      </c>
      <c r="J487" s="291">
        <v>0.0727</v>
      </c>
      <c r="K487" s="290">
        <v>0.003579050847602903</v>
      </c>
      <c r="L487" s="292">
        <v>0.011709061723334625</v>
      </c>
      <c r="M487" s="293" t="s">
        <v>306</v>
      </c>
      <c r="N487" s="294">
        <v>6.018871810477821</v>
      </c>
      <c r="O487" s="295" t="s">
        <v>306</v>
      </c>
      <c r="P487" s="295" t="s">
        <v>640</v>
      </c>
      <c r="Q487" s="296">
        <v>4756.162700000001</v>
      </c>
      <c r="R487" s="297" t="s">
        <v>644</v>
      </c>
      <c r="S487" s="298" t="s">
        <v>671</v>
      </c>
      <c r="T487" s="298"/>
      <c r="U487" s="299">
        <v>1126.69</v>
      </c>
      <c r="V487" s="300">
        <v>11.271955906238627</v>
      </c>
      <c r="W487" s="300">
        <v>2688.409640296541</v>
      </c>
      <c r="X487" s="300">
        <v>10.789483831263633</v>
      </c>
      <c r="Y487" s="301">
        <v>0.0011477078544877724</v>
      </c>
      <c r="Z487" s="302">
        <v>0.07020474112649294</v>
      </c>
      <c r="AA487">
        <v>-0.03442244425901719</v>
      </c>
      <c r="AB487" s="172">
        <v>51.0</v>
      </c>
      <c r="AC487" s="303">
        <v>12382.505618143241</v>
      </c>
      <c r="AD487" s="304"/>
      <c r="AE487" s="304"/>
      <c r="AF487" s="304"/>
    </row>
    <row r="488">
      <c r="A488" s="285">
        <v>-0.0032166402213761407</v>
      </c>
      <c r="B488" s="309" t="s">
        <v>1186</v>
      </c>
      <c r="C488" s="287">
        <v>14100.0</v>
      </c>
      <c r="D488" s="288">
        <v>0.0</v>
      </c>
      <c r="E488" s="289">
        <v>24110.0</v>
      </c>
      <c r="F488" s="290">
        <v>-0.0018203565738612504</v>
      </c>
      <c r="G488" s="290">
        <v>-3.9826945742115196</v>
      </c>
      <c r="H488" s="290">
        <v>-1.63333333332</v>
      </c>
      <c r="I488" s="290">
        <v>-0.3333333333</v>
      </c>
      <c r="J488" s="291">
        <v>0.0071</v>
      </c>
      <c r="K488" s="290">
        <v>2.9329191506703906E-4</v>
      </c>
      <c r="L488" s="292">
        <v>-0.004593254190122622</v>
      </c>
      <c r="M488" s="293" t="s">
        <v>631</v>
      </c>
      <c r="N488" s="294">
        <v>-2.0674725542498757</v>
      </c>
      <c r="O488" s="295" t="s">
        <v>306</v>
      </c>
      <c r="P488" s="295" t="s">
        <v>632</v>
      </c>
      <c r="Q488" s="296">
        <v>339.951</v>
      </c>
      <c r="R488" s="297" t="s">
        <v>633</v>
      </c>
      <c r="S488" s="298" t="s">
        <v>708</v>
      </c>
      <c r="T488" s="298"/>
      <c r="U488" s="299">
        <v>255.87</v>
      </c>
      <c r="V488" s="300">
        <v>55.106108570758586</v>
      </c>
      <c r="W488" s="300">
        <v>2337.9027911782223</v>
      </c>
      <c r="X488" s="300">
        <v>38.81810010297964</v>
      </c>
      <c r="Y488" s="301">
        <v>-1.989993821755187E-5</v>
      </c>
      <c r="Z488" s="302">
        <v>0.0038234850327471823</v>
      </c>
      <c r="AA488">
        <v>-0.3868964199268231</v>
      </c>
      <c r="AB488" s="172">
        <v>51.0</v>
      </c>
      <c r="AC488" s="303">
        <v>14178.960655721288</v>
      </c>
      <c r="AD488" s="304"/>
      <c r="AE488" s="304"/>
      <c r="AF488" s="304"/>
    </row>
    <row r="489">
      <c r="A489" s="285">
        <v>0.006629751910675713</v>
      </c>
      <c r="B489" s="309" t="s">
        <v>1187</v>
      </c>
      <c r="C489" s="287">
        <v>9200.0</v>
      </c>
      <c r="D489" s="288">
        <v>0.0</v>
      </c>
      <c r="E489" s="289">
        <v>3001.0000000000005</v>
      </c>
      <c r="F489" s="290">
        <v>0.0061341170294156545</v>
      </c>
      <c r="G489" s="290">
        <v>2.378777627667279</v>
      </c>
      <c r="H489" s="290">
        <v>-0.3</v>
      </c>
      <c r="I489" s="290">
        <v>1.0</v>
      </c>
      <c r="J489" s="291">
        <v>0.0588</v>
      </c>
      <c r="K489" s="290">
        <v>0.005244579043849028</v>
      </c>
      <c r="L489" s="292">
        <v>-0.009565918923479362</v>
      </c>
      <c r="M489" s="293" t="s">
        <v>306</v>
      </c>
      <c r="N489" s="294">
        <v>1.7113837738428377</v>
      </c>
      <c r="O489" s="295" t="s">
        <v>306</v>
      </c>
      <c r="P489" s="295" t="s">
        <v>640</v>
      </c>
      <c r="Q489" s="296">
        <v>27.609200000000005</v>
      </c>
      <c r="R489" s="297" t="s">
        <v>644</v>
      </c>
      <c r="S489" s="298" t="s">
        <v>634</v>
      </c>
      <c r="T489" s="298"/>
      <c r="U489" s="299">
        <v>1188.83</v>
      </c>
      <c r="V489" s="300">
        <v>7.738701075847683</v>
      </c>
      <c r="W489" s="300">
        <v>4139.374661005126</v>
      </c>
      <c r="X489" s="300">
        <v>14.081652432730401</v>
      </c>
      <c r="Y489" s="301">
        <v>3.5281392513020946E-6</v>
      </c>
      <c r="Z489" s="302">
        <v>0.010457538967823494</v>
      </c>
      <c r="AA489">
        <v>-0.39796995708166183</v>
      </c>
      <c r="AB489" s="172">
        <v>51.0</v>
      </c>
      <c r="AC489" s="303">
        <v>9114.687533443175</v>
      </c>
      <c r="AD489" s="304"/>
      <c r="AE489" s="304"/>
      <c r="AF489" s="304"/>
    </row>
    <row r="490">
      <c r="A490" s="285">
        <v>-4.3459270512624686E-4</v>
      </c>
      <c r="B490" s="309" t="s">
        <v>1188</v>
      </c>
      <c r="C490" s="287">
        <v>4790.0</v>
      </c>
      <c r="D490" s="288">
        <v>0.0</v>
      </c>
      <c r="E490" s="289">
        <v>1400810.0</v>
      </c>
      <c r="F490" s="290">
        <v>-0.0020139381693461598</v>
      </c>
      <c r="G490" s="290">
        <v>-1.7656202198180617</v>
      </c>
      <c r="H490" s="290">
        <v>-1.29090909096</v>
      </c>
      <c r="I490" s="290">
        <v>-0.5757575758</v>
      </c>
      <c r="J490" s="291">
        <v>0.1075</v>
      </c>
      <c r="K490" s="290">
        <v>0.0042176239603754035</v>
      </c>
      <c r="L490" s="292">
        <v>-0.020758634346641276</v>
      </c>
      <c r="M490" s="293" t="s">
        <v>631</v>
      </c>
      <c r="N490" s="294">
        <v>-2.8785410245359726</v>
      </c>
      <c r="O490" s="295" t="s">
        <v>306</v>
      </c>
      <c r="P490" s="295" t="s">
        <v>632</v>
      </c>
      <c r="Q490" s="296">
        <v>6709.8799</v>
      </c>
      <c r="R490" s="297" t="s">
        <v>633</v>
      </c>
      <c r="S490" s="298" t="s">
        <v>708</v>
      </c>
      <c r="T490" s="298"/>
      <c r="U490" s="299">
        <v>-158.17</v>
      </c>
      <c r="V490" s="300" t="s">
        <v>306</v>
      </c>
      <c r="W490" s="300">
        <v>2337.9027911782223</v>
      </c>
      <c r="X490" s="300">
        <v>38.81810010297964</v>
      </c>
      <c r="Y490" s="301">
        <v>-1.885736425020435E-5</v>
      </c>
      <c r="Z490" s="302">
        <v>0.005782949537116534</v>
      </c>
      <c r="AA490">
        <v>-0.5944614009390099</v>
      </c>
      <c r="AB490" s="172">
        <v>51.0</v>
      </c>
      <c r="AC490" s="303">
        <v>4972.441065274993</v>
      </c>
      <c r="AD490" s="304"/>
      <c r="AE490" s="304"/>
      <c r="AF490" s="304"/>
    </row>
    <row r="491">
      <c r="A491" s="285">
        <v>-0.0053905265067567595</v>
      </c>
      <c r="B491" s="309" t="s">
        <v>1189</v>
      </c>
      <c r="C491" s="287">
        <v>9500.0</v>
      </c>
      <c r="D491" s="288">
        <v>0.0</v>
      </c>
      <c r="E491" s="289">
        <v>1.0</v>
      </c>
      <c r="F491" s="290">
        <v>-0.001972671208283272</v>
      </c>
      <c r="G491" s="290">
        <v>-6.734226584676238</v>
      </c>
      <c r="H491" s="290">
        <v>-2.2</v>
      </c>
      <c r="I491" s="290">
        <v>-1.0</v>
      </c>
      <c r="J491" s="291">
        <v>-0.0686</v>
      </c>
      <c r="K491" s="290">
        <v>-0.0011465672234012966</v>
      </c>
      <c r="L491" s="292">
        <v>-0.001968809031232809</v>
      </c>
      <c r="M491" s="293" t="s">
        <v>654</v>
      </c>
      <c r="N491" s="294">
        <v>-4.70531785855613</v>
      </c>
      <c r="O491" s="295" t="s">
        <v>306</v>
      </c>
      <c r="P491" s="295" t="s">
        <v>632</v>
      </c>
      <c r="Q491" s="296">
        <v>0.0095</v>
      </c>
      <c r="R491" s="297" t="s">
        <v>644</v>
      </c>
      <c r="S491" s="298" t="s">
        <v>870</v>
      </c>
      <c r="T491" s="298"/>
      <c r="U491" s="299">
        <v>269.42</v>
      </c>
      <c r="V491" s="300">
        <v>35.26093088857546</v>
      </c>
      <c r="W491" s="300">
        <v>5217.086596250272</v>
      </c>
      <c r="X491" s="300">
        <v>7.404841582123528</v>
      </c>
      <c r="Y491" s="301">
        <v>-9.509787879709828E-10</v>
      </c>
      <c r="Z491" s="302">
        <v>0.009260627077403284</v>
      </c>
      <c r="AA491">
        <v>-0.5152873011282213</v>
      </c>
      <c r="AB491" s="172">
        <v>51.0</v>
      </c>
      <c r="AC491" s="303">
        <v>9760.753806799527</v>
      </c>
      <c r="AD491" s="304"/>
      <c r="AE491" s="304"/>
      <c r="AF491" s="304"/>
    </row>
    <row r="492">
      <c r="A492" s="285">
        <v>0.002368691464354851</v>
      </c>
      <c r="B492" s="309" t="s">
        <v>1190</v>
      </c>
      <c r="C492" s="287">
        <v>199900.0</v>
      </c>
      <c r="D492" s="288">
        <v>0.0</v>
      </c>
      <c r="E492" s="289">
        <v>907801.0</v>
      </c>
      <c r="F492" s="290">
        <v>0.00331496006683119</v>
      </c>
      <c r="G492" s="290">
        <v>-0.11878252985615351</v>
      </c>
      <c r="H492" s="290">
        <v>-0.8</v>
      </c>
      <c r="I492" s="290">
        <v>1.0</v>
      </c>
      <c r="J492" s="291">
        <v>0.0096</v>
      </c>
      <c r="K492" s="290">
        <v>0.0016092022951181778</v>
      </c>
      <c r="L492" s="292">
        <v>-0.005625079050876183</v>
      </c>
      <c r="M492" s="293" t="s">
        <v>306</v>
      </c>
      <c r="N492" s="294">
        <v>2.6908465903134418</v>
      </c>
      <c r="O492" s="295" t="s">
        <v>306</v>
      </c>
      <c r="P492" s="295" t="s">
        <v>640</v>
      </c>
      <c r="Q492" s="296">
        <v>181469.4199</v>
      </c>
      <c r="R492" s="297" t="s">
        <v>644</v>
      </c>
      <c r="S492" s="298" t="s">
        <v>708</v>
      </c>
      <c r="T492" s="298"/>
      <c r="U492" s="299">
        <v>3116.24</v>
      </c>
      <c r="V492" s="300">
        <v>64.14781916668807</v>
      </c>
      <c r="W492" s="300">
        <v>2337.9027911782223</v>
      </c>
      <c r="X492" s="300">
        <v>38.81810010297964</v>
      </c>
      <c r="Y492" s="301">
        <v>0.008226672377983234</v>
      </c>
      <c r="Z492" s="302">
        <v>0.009127109175407032</v>
      </c>
      <c r="AA492">
        <v>-0.35251214392377106</v>
      </c>
      <c r="AB492" s="172">
        <v>51.0</v>
      </c>
      <c r="AC492" s="303">
        <v>131803.4054970202</v>
      </c>
      <c r="AD492" s="304"/>
      <c r="AE492" s="304"/>
      <c r="AF492" s="304"/>
    </row>
    <row r="493">
      <c r="A493" s="285">
        <v>-0.002779054494973663</v>
      </c>
      <c r="B493" s="309" t="s">
        <v>1191</v>
      </c>
      <c r="C493" s="287">
        <v>76800.0</v>
      </c>
      <c r="D493" s="288">
        <v>0.0</v>
      </c>
      <c r="E493" s="289">
        <v>15910.0</v>
      </c>
      <c r="F493" s="290">
        <v>-0.0012503220272356468</v>
      </c>
      <c r="G493" s="290">
        <v>-3.794168559943035</v>
      </c>
      <c r="H493" s="290">
        <v>-1.54615384616</v>
      </c>
      <c r="I493" s="290">
        <v>-0.2307692308</v>
      </c>
      <c r="J493" s="291">
        <v>-0.0116</v>
      </c>
      <c r="K493" s="290">
        <v>-1.4351991115105214E-4</v>
      </c>
      <c r="L493" s="292">
        <v>-0.0027838498393743583</v>
      </c>
      <c r="M493" s="293" t="s">
        <v>631</v>
      </c>
      <c r="N493" s="294">
        <v>-1.9806255648385698</v>
      </c>
      <c r="O493" s="295" t="s">
        <v>306</v>
      </c>
      <c r="P493" s="295" t="s">
        <v>632</v>
      </c>
      <c r="Q493" s="296">
        <v>1221.888</v>
      </c>
      <c r="R493" s="297" t="s">
        <v>633</v>
      </c>
      <c r="S493" s="298" t="s">
        <v>634</v>
      </c>
      <c r="T493" s="298"/>
      <c r="U493" s="299">
        <v>11529.07</v>
      </c>
      <c r="V493" s="300">
        <v>6.661421953375251</v>
      </c>
      <c r="W493" s="300">
        <v>4139.374661005126</v>
      </c>
      <c r="X493" s="300">
        <v>14.081652432730401</v>
      </c>
      <c r="Y493" s="301">
        <v>-6.238798218940972E-5</v>
      </c>
      <c r="Z493" s="302">
        <v>0.0026613590643595722</v>
      </c>
      <c r="AA493">
        <v>0.20154933261938757</v>
      </c>
      <c r="AB493" s="172">
        <v>51.0</v>
      </c>
      <c r="AC493" s="303">
        <v>77397.44456283431</v>
      </c>
      <c r="AD493" s="304"/>
      <c r="AE493" s="304"/>
      <c r="AF493" s="304"/>
    </row>
    <row r="494">
      <c r="A494" s="285">
        <v>-0.0030025698812931978</v>
      </c>
      <c r="B494" s="309" t="s">
        <v>1192</v>
      </c>
      <c r="C494" s="287">
        <v>41700.0</v>
      </c>
      <c r="D494" s="288">
        <v>0.0</v>
      </c>
      <c r="E494" s="289">
        <v>1.0</v>
      </c>
      <c r="F494" s="290">
        <v>-0.001294451186743414</v>
      </c>
      <c r="G494" s="290">
        <v>-3.6683950710248943</v>
      </c>
      <c r="H494" s="290">
        <v>-2.06</v>
      </c>
      <c r="I494" s="290">
        <v>-0.1</v>
      </c>
      <c r="J494" s="291">
        <v>0.0</v>
      </c>
      <c r="K494" s="290">
        <v>-3.101975088336656E-4</v>
      </c>
      <c r="L494" s="292">
        <v>-0.0013344890840116942</v>
      </c>
      <c r="M494" s="293" t="s">
        <v>631</v>
      </c>
      <c r="N494" s="294">
        <v>-1.4199267666043538</v>
      </c>
      <c r="O494" s="295" t="s">
        <v>306</v>
      </c>
      <c r="P494" s="295" t="s">
        <v>658</v>
      </c>
      <c r="Q494" s="296">
        <v>0.0417</v>
      </c>
      <c r="R494" s="297" t="s">
        <v>641</v>
      </c>
      <c r="S494" s="298" t="s">
        <v>666</v>
      </c>
      <c r="T494" s="298"/>
      <c r="U494" s="299">
        <v>1964.05</v>
      </c>
      <c r="V494" s="300">
        <v>21.231638705735598</v>
      </c>
      <c r="W494" s="300">
        <v>1979.6298556175075</v>
      </c>
      <c r="X494" s="300">
        <v>16.817246068236063</v>
      </c>
      <c r="Y494" s="301">
        <v>-2.308318098992338E-9</v>
      </c>
      <c r="Z494" s="302">
        <v>0.0019064538177215094</v>
      </c>
      <c r="AA494">
        <v>-0.2664900182455341</v>
      </c>
      <c r="AB494" s="172">
        <v>51.0</v>
      </c>
      <c r="AC494" s="303">
        <v>41689.29469408462</v>
      </c>
      <c r="AD494" s="304"/>
      <c r="AE494" s="304"/>
      <c r="AF494" s="304"/>
    </row>
    <row r="495">
      <c r="A495" s="285">
        <v>-0.005884226595840617</v>
      </c>
      <c r="B495" s="309" t="s">
        <v>1193</v>
      </c>
      <c r="C495" s="287">
        <v>30900.0</v>
      </c>
      <c r="D495" s="288">
        <v>0.0</v>
      </c>
      <c r="E495" s="289">
        <v>1.0</v>
      </c>
      <c r="F495" s="290">
        <v>-0.0019539521582901177</v>
      </c>
      <c r="G495" s="290">
        <v>-6.688857622585101</v>
      </c>
      <c r="H495" s="290">
        <v>-2.2</v>
      </c>
      <c r="I495" s="290">
        <v>-1.0</v>
      </c>
      <c r="J495" s="291">
        <v>-0.0991</v>
      </c>
      <c r="K495" s="290">
        <v>-0.0022007134520744</v>
      </c>
      <c r="L495" s="292">
        <v>-0.0019503366245408212</v>
      </c>
      <c r="M495" s="293" t="s">
        <v>654</v>
      </c>
      <c r="N495" s="294">
        <v>-3.8230492349903082</v>
      </c>
      <c r="O495" s="295" t="s">
        <v>306</v>
      </c>
      <c r="P495" s="295" t="s">
        <v>637</v>
      </c>
      <c r="Q495" s="296">
        <v>0.0309</v>
      </c>
      <c r="R495" s="297" t="s">
        <v>644</v>
      </c>
      <c r="S495" s="298" t="s">
        <v>645</v>
      </c>
      <c r="T495" s="298"/>
      <c r="U495" s="299">
        <v>1180.0</v>
      </c>
      <c r="V495" s="300">
        <v>26.1864406779661</v>
      </c>
      <c r="W495" s="300">
        <v>3169.964778636018</v>
      </c>
      <c r="X495" s="300">
        <v>17.35913669889833</v>
      </c>
      <c r="Y495" s="301">
        <v>-3.4121478956010177E-9</v>
      </c>
      <c r="Z495" s="302">
        <v>0.0074487165147515445</v>
      </c>
      <c r="AA495">
        <v>-0.3019557699984611</v>
      </c>
      <c r="AB495" s="172">
        <v>51.0</v>
      </c>
      <c r="AC495" s="303">
        <v>32275.893053135384</v>
      </c>
      <c r="AD495" s="304"/>
      <c r="AE495" s="304"/>
      <c r="AF495" s="304"/>
    </row>
    <row r="496">
      <c r="A496" s="285">
        <v>0.0035565927275857325</v>
      </c>
      <c r="B496" s="309" t="s">
        <v>1194</v>
      </c>
      <c r="C496" s="287">
        <v>8900.0</v>
      </c>
      <c r="D496" s="288">
        <v>0.0</v>
      </c>
      <c r="E496" s="289">
        <v>4901.0</v>
      </c>
      <c r="F496" s="290">
        <v>0.0037162905579789687</v>
      </c>
      <c r="G496" s="290">
        <v>1.816190683715511</v>
      </c>
      <c r="H496" s="290">
        <v>-0.3</v>
      </c>
      <c r="I496" s="290">
        <v>1.0</v>
      </c>
      <c r="J496" s="291">
        <v>0.0471</v>
      </c>
      <c r="K496" s="290">
        <v>0.0021399226983745277</v>
      </c>
      <c r="L496" s="292">
        <v>-0.0016140908832077273</v>
      </c>
      <c r="M496" s="293" t="s">
        <v>306</v>
      </c>
      <c r="N496" s="294">
        <v>2.3477389652567675</v>
      </c>
      <c r="O496" s="295" t="s">
        <v>306</v>
      </c>
      <c r="P496" s="295" t="s">
        <v>640</v>
      </c>
      <c r="Q496" s="296">
        <v>43.6189</v>
      </c>
      <c r="R496" s="297" t="s">
        <v>644</v>
      </c>
      <c r="S496" s="298" t="s">
        <v>664</v>
      </c>
      <c r="T496" s="298"/>
      <c r="U496" s="299">
        <v>1461.55</v>
      </c>
      <c r="V496" s="300">
        <v>6.089425609797818</v>
      </c>
      <c r="W496" s="300">
        <v>1378.3187956356803</v>
      </c>
      <c r="X496" s="300">
        <v>13.028471494035479</v>
      </c>
      <c r="Y496" s="301">
        <v>2.9543678829479436E-6</v>
      </c>
      <c r="Z496" s="302">
        <v>0.008713036900003045</v>
      </c>
      <c r="AA496">
        <v>0.22951614173652812</v>
      </c>
      <c r="AB496" s="172">
        <v>51.0</v>
      </c>
      <c r="AC496" s="303">
        <v>8973.852759653104</v>
      </c>
      <c r="AD496" s="304"/>
      <c r="AE496" s="304"/>
      <c r="AF496" s="304"/>
    </row>
    <row r="497">
      <c r="A497" s="285">
        <v>-0.00518735707332613</v>
      </c>
      <c r="B497" s="309" t="s">
        <v>1195</v>
      </c>
      <c r="C497" s="287">
        <v>27600.0</v>
      </c>
      <c r="D497" s="288">
        <v>-0.02127659574468077</v>
      </c>
      <c r="E497" s="289">
        <v>36501.0</v>
      </c>
      <c r="F497" s="290">
        <v>-0.0019618843193488712</v>
      </c>
      <c r="G497" s="290">
        <v>-5.524758307466708</v>
      </c>
      <c r="H497" s="290">
        <v>-1.8333333334000002</v>
      </c>
      <c r="I497" s="290">
        <v>-1.666666667</v>
      </c>
      <c r="J497" s="291">
        <v>-0.06</v>
      </c>
      <c r="K497" s="290">
        <v>-9.307678590098701E-4</v>
      </c>
      <c r="L497" s="292">
        <v>-0.026631214488346162</v>
      </c>
      <c r="M497" s="293" t="s">
        <v>654</v>
      </c>
      <c r="N497" s="294">
        <v>-6.3544019610834</v>
      </c>
      <c r="O497" s="295" t="s">
        <v>306</v>
      </c>
      <c r="P497" s="295" t="s">
        <v>632</v>
      </c>
      <c r="Q497" s="296">
        <v>1007.4276</v>
      </c>
      <c r="R497" s="297" t="s">
        <v>641</v>
      </c>
      <c r="S497" s="298" t="s">
        <v>634</v>
      </c>
      <c r="T497" s="298"/>
      <c r="U497" s="299">
        <v>450.08</v>
      </c>
      <c r="V497" s="300">
        <v>61.322431567721296</v>
      </c>
      <c r="W497" s="300">
        <v>4139.374661005126</v>
      </c>
      <c r="X497" s="300">
        <v>14.081652432730401</v>
      </c>
      <c r="Y497" s="301">
        <v>-9.682846289301575E-5</v>
      </c>
      <c r="Z497" s="302">
        <v>0.012459129387802028</v>
      </c>
      <c r="AA497">
        <v>-0.4425930957646289</v>
      </c>
      <c r="AB497" s="172">
        <v>51.0</v>
      </c>
      <c r="AC497" s="303">
        <v>28074.638554931993</v>
      </c>
      <c r="AD497" s="304"/>
      <c r="AE497" s="304"/>
      <c r="AF497" s="304"/>
    </row>
    <row r="498">
      <c r="A498" s="285">
        <v>0.00794253060821346</v>
      </c>
      <c r="B498" s="309" t="s">
        <v>1196</v>
      </c>
      <c r="C498" s="287">
        <v>15500.0</v>
      </c>
      <c r="D498" s="288">
        <v>0.026490066225165476</v>
      </c>
      <c r="E498" s="289">
        <v>1090601.0</v>
      </c>
      <c r="F498" s="290">
        <v>0.005849642147402041</v>
      </c>
      <c r="G498" s="290">
        <v>2.3507660647397155</v>
      </c>
      <c r="H498" s="290">
        <v>-0.3</v>
      </c>
      <c r="I498" s="290">
        <v>1.0</v>
      </c>
      <c r="J498" s="291">
        <v>0.0764</v>
      </c>
      <c r="K498" s="290">
        <v>0.0016895092958946257</v>
      </c>
      <c r="L498" s="292">
        <v>0.005853517798052002</v>
      </c>
      <c r="M498" s="293" t="s">
        <v>306</v>
      </c>
      <c r="N498" s="294">
        <v>4.511365123833533</v>
      </c>
      <c r="O498" s="295" t="s">
        <v>306</v>
      </c>
      <c r="P498" s="295" t="s">
        <v>640</v>
      </c>
      <c r="Q498" s="296">
        <v>16904.3155</v>
      </c>
      <c r="R498" s="297" t="s">
        <v>644</v>
      </c>
      <c r="S498" s="298" t="s">
        <v>675</v>
      </c>
      <c r="T498" s="298"/>
      <c r="U498" s="299">
        <v>953.36</v>
      </c>
      <c r="V498" s="300">
        <v>16.25828648149702</v>
      </c>
      <c r="W498" s="300">
        <v>2535.477406310261</v>
      </c>
      <c r="X498" s="300">
        <v>20.629181401078693</v>
      </c>
      <c r="Y498" s="301">
        <v>0.0024931622601078738</v>
      </c>
      <c r="Z498" s="302">
        <v>0.02661787160386136</v>
      </c>
      <c r="AA498">
        <v>-0.3389684411856091</v>
      </c>
      <c r="AB498" s="172">
        <v>51.0</v>
      </c>
      <c r="AC498" s="303">
        <v>15360.462866014366</v>
      </c>
      <c r="AD498" s="304"/>
      <c r="AE498" s="304"/>
      <c r="AF498" s="304"/>
    </row>
    <row r="499">
      <c r="A499" s="285">
        <v>-0.004997450790123096</v>
      </c>
      <c r="B499" s="309" t="s">
        <v>1197</v>
      </c>
      <c r="C499" s="287">
        <v>40350.0</v>
      </c>
      <c r="D499" s="288">
        <v>-0.0024721878862793423</v>
      </c>
      <c r="E499" s="289">
        <v>41610.0</v>
      </c>
      <c r="F499" s="290">
        <v>-0.0020011834401891045</v>
      </c>
      <c r="G499" s="290">
        <v>-6.725421940491765</v>
      </c>
      <c r="H499" s="290">
        <v>-2.2</v>
      </c>
      <c r="I499" s="290">
        <v>-1.0</v>
      </c>
      <c r="J499" s="291">
        <v>-0.0218</v>
      </c>
      <c r="K499" s="290">
        <v>-3.005084723103114E-4</v>
      </c>
      <c r="L499" s="292">
        <v>-0.001997313596087312</v>
      </c>
      <c r="M499" s="293" t="s">
        <v>654</v>
      </c>
      <c r="N499" s="294">
        <v>-4.124649938976514</v>
      </c>
      <c r="O499" s="295" t="s">
        <v>306</v>
      </c>
      <c r="P499" s="295" t="s">
        <v>637</v>
      </c>
      <c r="Q499" s="296">
        <v>1678.9635</v>
      </c>
      <c r="R499" s="297" t="s">
        <v>633</v>
      </c>
      <c r="S499" s="298" t="s">
        <v>712</v>
      </c>
      <c r="T499" s="298" t="s">
        <v>713</v>
      </c>
      <c r="U499" s="299">
        <v>5191.68</v>
      </c>
      <c r="V499" s="300">
        <v>7.772050665680473</v>
      </c>
      <c r="W499" s="300">
        <v>1776.536743057524</v>
      </c>
      <c r="X499" s="300">
        <v>23.135688952729055</v>
      </c>
      <c r="Y499" s="301">
        <v>-1.5424354736006584E-4</v>
      </c>
      <c r="Z499" s="302">
        <v>0.008239333256788165</v>
      </c>
      <c r="AA499">
        <v>0.10879302429917503</v>
      </c>
      <c r="AB499" s="172">
        <v>51.0</v>
      </c>
      <c r="AC499" s="303">
        <v>40902.2377109915</v>
      </c>
      <c r="AD499" s="304"/>
      <c r="AE499" s="304"/>
      <c r="AF499" s="304"/>
    </row>
    <row r="500">
      <c r="A500" s="285">
        <v>0.004644438484221555</v>
      </c>
      <c r="B500" s="309" t="s">
        <v>1198</v>
      </c>
      <c r="C500" s="287">
        <v>13200.0</v>
      </c>
      <c r="D500" s="288">
        <v>0.0</v>
      </c>
      <c r="E500" s="289">
        <v>101.0</v>
      </c>
      <c r="F500" s="290">
        <v>0.0059516114505059605</v>
      </c>
      <c r="G500" s="290">
        <v>3.8217137398466647</v>
      </c>
      <c r="H500" s="290">
        <v>-0.05999999999999994</v>
      </c>
      <c r="I500" s="290">
        <v>2.2</v>
      </c>
      <c r="J500" s="291">
        <v>0.0323</v>
      </c>
      <c r="K500" s="290">
        <v>-0.0015105357305027858</v>
      </c>
      <c r="L500" s="292">
        <v>0.00595548465555009</v>
      </c>
      <c r="M500" s="293" t="s">
        <v>631</v>
      </c>
      <c r="N500" s="294">
        <v>7.91009847354504</v>
      </c>
      <c r="O500" s="295" t="s">
        <v>306</v>
      </c>
      <c r="P500" s="295" t="s">
        <v>650</v>
      </c>
      <c r="Q500" s="296">
        <v>1.3332</v>
      </c>
      <c r="R500" s="297" t="s">
        <v>644</v>
      </c>
      <c r="S500" s="298" t="s">
        <v>708</v>
      </c>
      <c r="T500" s="298"/>
      <c r="U500" s="299">
        <v>322.21</v>
      </c>
      <c r="V500" s="300">
        <v>40.96707116476832</v>
      </c>
      <c r="W500" s="300">
        <v>2337.9027911782223</v>
      </c>
      <c r="X500" s="300">
        <v>38.81810010297964</v>
      </c>
      <c r="Y500" s="301">
        <v>1.1091523281328034E-7</v>
      </c>
      <c r="Z500" s="302">
        <v>0.04689278524344805</v>
      </c>
      <c r="AA500">
        <v>-0.4090925674331253</v>
      </c>
      <c r="AB500" s="172">
        <v>51.0</v>
      </c>
      <c r="AC500" s="303">
        <v>13193.0042566012</v>
      </c>
      <c r="AD500" s="304"/>
      <c r="AE500" s="304"/>
      <c r="AF500" s="304"/>
    </row>
    <row r="501">
      <c r="A501" s="285">
        <v>6.528393376186557E-4</v>
      </c>
      <c r="B501" s="309" t="s">
        <v>1199</v>
      </c>
      <c r="C501" s="287">
        <v>5950.0</v>
      </c>
      <c r="D501" s="288">
        <v>0.0</v>
      </c>
      <c r="E501" s="289">
        <v>144610.0</v>
      </c>
      <c r="F501" s="290">
        <v>7.749792961357588E-4</v>
      </c>
      <c r="G501" s="290">
        <v>0.641480597540977</v>
      </c>
      <c r="H501" s="290">
        <v>-0.6499999999999999</v>
      </c>
      <c r="I501" s="290">
        <v>1.75</v>
      </c>
      <c r="J501" s="291">
        <v>-0.0135</v>
      </c>
      <c r="K501" s="290">
        <v>1.9879124741925598E-4</v>
      </c>
      <c r="L501" s="292">
        <v>7.78871911379828E-4</v>
      </c>
      <c r="M501" s="293" t="s">
        <v>306</v>
      </c>
      <c r="N501" s="294">
        <v>3.438412777785529</v>
      </c>
      <c r="O501" s="295" t="s">
        <v>306</v>
      </c>
      <c r="P501" s="295" t="s">
        <v>650</v>
      </c>
      <c r="Q501" s="296">
        <v>860.4295</v>
      </c>
      <c r="R501" s="297" t="s">
        <v>633</v>
      </c>
      <c r="S501" s="298" t="s">
        <v>708</v>
      </c>
      <c r="T501" s="298"/>
      <c r="U501" s="299">
        <v>489.76</v>
      </c>
      <c r="V501" s="300">
        <v>12.148807579222476</v>
      </c>
      <c r="W501" s="300">
        <v>2337.9027911782223</v>
      </c>
      <c r="X501" s="300">
        <v>38.81810010297964</v>
      </c>
      <c r="Y501" s="301">
        <v>1.0493665112175817E-5</v>
      </c>
      <c r="Z501" s="302">
        <v>0.0027953575419185856</v>
      </c>
      <c r="AA501">
        <v>-0.5544138361602741</v>
      </c>
      <c r="AB501" s="172">
        <v>51.0</v>
      </c>
      <c r="AC501" s="303">
        <v>5968.804780023919</v>
      </c>
      <c r="AD501" s="304"/>
      <c r="AE501" s="304"/>
      <c r="AF501" s="304"/>
    </row>
    <row r="502">
      <c r="A502" s="285">
        <v>-0.0055769857951875655</v>
      </c>
      <c r="B502" s="309" t="s">
        <v>1200</v>
      </c>
      <c r="C502" s="287">
        <v>37200.0</v>
      </c>
      <c r="D502" s="288">
        <v>0.0</v>
      </c>
      <c r="E502" s="289">
        <v>8910.0</v>
      </c>
      <c r="F502" s="290">
        <v>-0.0019861386963812584</v>
      </c>
      <c r="G502" s="290">
        <v>-6.749972601029401</v>
      </c>
      <c r="H502" s="290">
        <v>-2.2</v>
      </c>
      <c r="I502" s="290">
        <v>-1.0</v>
      </c>
      <c r="J502" s="291">
        <v>-0.0462</v>
      </c>
      <c r="K502" s="290">
        <v>-0.0014805202463430765</v>
      </c>
      <c r="L502" s="292">
        <v>-0.0019822484419971453</v>
      </c>
      <c r="M502" s="293" t="s">
        <v>654</v>
      </c>
      <c r="N502" s="294">
        <v>-4.292946586130839</v>
      </c>
      <c r="O502" s="295" t="s">
        <v>306</v>
      </c>
      <c r="P502" s="295" t="s">
        <v>632</v>
      </c>
      <c r="Q502" s="296">
        <v>331.452</v>
      </c>
      <c r="R502" s="297" t="s">
        <v>633</v>
      </c>
      <c r="S502" s="298" t="s">
        <v>634</v>
      </c>
      <c r="T502" s="298"/>
      <c r="U502" s="299">
        <v>3083.06</v>
      </c>
      <c r="V502" s="300">
        <v>12.06593449365241</v>
      </c>
      <c r="W502" s="300">
        <v>4139.374661005126</v>
      </c>
      <c r="X502" s="300">
        <v>14.081652432730401</v>
      </c>
      <c r="Y502" s="301">
        <v>-3.444429268269286E-5</v>
      </c>
      <c r="Z502" s="302">
        <v>0.008510257081743541</v>
      </c>
      <c r="AA502">
        <v>0.04935804611162298</v>
      </c>
      <c r="AB502" s="172">
        <v>51.0</v>
      </c>
      <c r="AC502" s="303">
        <v>37862.41836473058</v>
      </c>
      <c r="AD502" s="304"/>
      <c r="AE502" s="304"/>
      <c r="AF502" s="304"/>
    </row>
    <row r="503">
      <c r="A503" s="285">
        <v>-0.004796689914914746</v>
      </c>
      <c r="B503" s="309" t="s">
        <v>1201</v>
      </c>
      <c r="C503" s="287">
        <v>17200.0</v>
      </c>
      <c r="D503" s="288">
        <v>-0.014326647564469885</v>
      </c>
      <c r="E503" s="289">
        <v>817110.0</v>
      </c>
      <c r="F503" s="290">
        <v>-0.001997755713796502</v>
      </c>
      <c r="G503" s="290">
        <v>-6.71345357430912</v>
      </c>
      <c r="H503" s="290">
        <v>-2.2</v>
      </c>
      <c r="I503" s="290">
        <v>-1.0</v>
      </c>
      <c r="J503" s="291">
        <v>-0.0029</v>
      </c>
      <c r="K503" s="290">
        <v>8.682844470255256E-5</v>
      </c>
      <c r="L503" s="292">
        <v>-0.0026374550617493044</v>
      </c>
      <c r="M503" s="293" t="s">
        <v>636</v>
      </c>
      <c r="N503" s="294">
        <v>-4.817483205348375</v>
      </c>
      <c r="O503" s="295" t="s">
        <v>306</v>
      </c>
      <c r="P503" s="295" t="s">
        <v>637</v>
      </c>
      <c r="Q503" s="296">
        <v>14054.292</v>
      </c>
      <c r="R503" s="297" t="s">
        <v>633</v>
      </c>
      <c r="S503" s="298" t="s">
        <v>908</v>
      </c>
      <c r="T503" s="298" t="s">
        <v>908</v>
      </c>
      <c r="U503" s="299">
        <v>784.67</v>
      </c>
      <c r="V503" s="300">
        <v>21.920042820548765</v>
      </c>
      <c r="W503" s="300">
        <v>3588.979066283138</v>
      </c>
      <c r="X503" s="300">
        <v>14.220004437338755</v>
      </c>
      <c r="Y503" s="301">
        <v>-0.0012328394302463476</v>
      </c>
      <c r="Z503" s="302">
        <v>0.00968324773741931</v>
      </c>
      <c r="AA503">
        <v>-0.2813841837828862</v>
      </c>
      <c r="AB503" s="172">
        <v>51.0</v>
      </c>
      <c r="AC503" s="303">
        <v>17542.910286299328</v>
      </c>
      <c r="AD503" s="304"/>
      <c r="AE503" s="304"/>
      <c r="AF503" s="304"/>
    </row>
    <row r="504">
      <c r="A504" s="285">
        <v>0.00588476800183008</v>
      </c>
      <c r="B504" s="309" t="s">
        <v>1202</v>
      </c>
      <c r="C504" s="287">
        <v>48100.0</v>
      </c>
      <c r="D504" s="288">
        <v>0.0</v>
      </c>
      <c r="E504" s="289">
        <v>30210.0</v>
      </c>
      <c r="F504" s="290">
        <v>0.0031721561261940333</v>
      </c>
      <c r="G504" s="290">
        <v>5.903437038524489</v>
      </c>
      <c r="H504" s="290">
        <v>3.3789473687999996</v>
      </c>
      <c r="I504" s="290">
        <v>3.315789474</v>
      </c>
      <c r="J504" s="291">
        <v>0.0</v>
      </c>
      <c r="K504" s="290">
        <v>-5.402324534614895E-4</v>
      </c>
      <c r="L504" s="292">
        <v>0.0031760390107571273</v>
      </c>
      <c r="M504" s="293" t="s">
        <v>631</v>
      </c>
      <c r="N504" s="294">
        <v>9.253517825317871</v>
      </c>
      <c r="O504" s="295" t="s">
        <v>306</v>
      </c>
      <c r="P504" s="295" t="s">
        <v>640</v>
      </c>
      <c r="Q504" s="296">
        <v>1453.101</v>
      </c>
      <c r="R504" s="297" t="s">
        <v>633</v>
      </c>
      <c r="S504" s="298" t="s">
        <v>724</v>
      </c>
      <c r="T504" s="298"/>
      <c r="U504" s="299">
        <v>2617.37</v>
      </c>
      <c r="V504" s="300">
        <v>18.377225994032177</v>
      </c>
      <c r="W504" s="300">
        <v>1627.2018012279375</v>
      </c>
      <c r="X504" s="300">
        <v>17.321263501912235</v>
      </c>
      <c r="Y504" s="301">
        <v>1.55610843583574E-4</v>
      </c>
      <c r="Z504" s="302">
        <v>0.02921454772435014</v>
      </c>
      <c r="AA504">
        <v>-0.10154383729066707</v>
      </c>
      <c r="AB504" s="172">
        <v>51.0</v>
      </c>
      <c r="AC504" s="303">
        <v>47880.165819593916</v>
      </c>
      <c r="AD504" s="304"/>
      <c r="AE504" s="304"/>
      <c r="AF504" s="304"/>
    </row>
    <row r="505">
      <c r="A505" s="285">
        <v>-0.005057674385442421</v>
      </c>
      <c r="B505" s="309" t="s">
        <v>1203</v>
      </c>
      <c r="C505" s="287">
        <v>43200.0</v>
      </c>
      <c r="D505" s="288">
        <v>0.0</v>
      </c>
      <c r="E505" s="289">
        <v>810.0</v>
      </c>
      <c r="F505" s="290">
        <v>-0.0019749927989351807</v>
      </c>
      <c r="G505" s="290">
        <v>-6.7459860116953765</v>
      </c>
      <c r="H505" s="290">
        <v>-2.2</v>
      </c>
      <c r="I505" s="290">
        <v>-1.0</v>
      </c>
      <c r="J505" s="291">
        <v>-0.0495</v>
      </c>
      <c r="K505" s="290">
        <v>-4.6929747101053627E-4</v>
      </c>
      <c r="L505" s="292">
        <v>-0.0019711181815444774</v>
      </c>
      <c r="M505" s="293" t="s">
        <v>654</v>
      </c>
      <c r="N505" s="294">
        <v>-5.166053513927083</v>
      </c>
      <c r="O505" s="295" t="s">
        <v>306</v>
      </c>
      <c r="P505" s="295" t="s">
        <v>637</v>
      </c>
      <c r="Q505" s="296">
        <v>34.992</v>
      </c>
      <c r="R505" s="297" t="s">
        <v>633</v>
      </c>
      <c r="S505" s="298" t="s">
        <v>666</v>
      </c>
      <c r="T505" s="298"/>
      <c r="U505" s="299">
        <v>4082.1</v>
      </c>
      <c r="V505" s="300">
        <v>10.582788270743</v>
      </c>
      <c r="W505" s="300">
        <v>1979.6298556175075</v>
      </c>
      <c r="X505" s="300">
        <v>16.817246068236063</v>
      </c>
      <c r="Y505" s="301">
        <v>-3.260448521175701E-6</v>
      </c>
      <c r="Z505" s="302">
        <v>0.010183919526241309</v>
      </c>
      <c r="AA505">
        <v>0.041676558861627466</v>
      </c>
      <c r="AB505" s="172">
        <v>23.0</v>
      </c>
      <c r="AC505" s="303">
        <v>44747.21958840655</v>
      </c>
      <c r="AD505" s="304"/>
      <c r="AE505" s="304"/>
      <c r="AF505" s="304"/>
    </row>
    <row r="506">
      <c r="A506" s="285">
        <v>-0.0032002878081459863</v>
      </c>
      <c r="B506" s="309" t="s">
        <v>1204</v>
      </c>
      <c r="C506" s="287">
        <v>11700.0</v>
      </c>
      <c r="D506" s="288">
        <v>0.0</v>
      </c>
      <c r="E506" s="289">
        <v>701.0</v>
      </c>
      <c r="F506" s="290">
        <v>-9.337921981277688E-4</v>
      </c>
      <c r="G506" s="290">
        <v>-3.768764620748879</v>
      </c>
      <c r="H506" s="290">
        <v>-4.0200000000000005</v>
      </c>
      <c r="I506" s="290">
        <v>-0.1</v>
      </c>
      <c r="J506" s="291">
        <v>0.0</v>
      </c>
      <c r="K506" s="290">
        <v>9.88572150180125E-5</v>
      </c>
      <c r="L506" s="292">
        <v>-9.298877311702549E-4</v>
      </c>
      <c r="M506" s="293" t="s">
        <v>631</v>
      </c>
      <c r="N506" s="294">
        <v>-2.6967951514373736</v>
      </c>
      <c r="O506" s="295" t="s">
        <v>306</v>
      </c>
      <c r="P506" s="295" t="s">
        <v>658</v>
      </c>
      <c r="Q506" s="296">
        <v>8.2017</v>
      </c>
      <c r="R506" s="297" t="s">
        <v>644</v>
      </c>
      <c r="S506" s="298" t="s">
        <v>645</v>
      </c>
      <c r="T506" s="298"/>
      <c r="U506" s="299">
        <v>1442.5</v>
      </c>
      <c r="V506" s="300">
        <v>8.110918544194108</v>
      </c>
      <c r="W506" s="300">
        <v>3169.964778636018</v>
      </c>
      <c r="X506" s="300">
        <v>17.35913669889833</v>
      </c>
      <c r="Y506" s="301">
        <v>-4.795988222545565E-7</v>
      </c>
      <c r="Z506" s="302">
        <v>0.002570264745219025</v>
      </c>
      <c r="AA506">
        <v>-0.08611955913800617</v>
      </c>
      <c r="AB506" s="172">
        <v>1.0</v>
      </c>
      <c r="AC506" s="303">
        <v>11736.503800900537</v>
      </c>
      <c r="AD506" s="304"/>
      <c r="AE506" s="304"/>
      <c r="AF506" s="304"/>
    </row>
    <row r="507">
      <c r="A507" s="285">
        <v>0.005851335284359393</v>
      </c>
      <c r="B507" s="309" t="s">
        <v>1205</v>
      </c>
      <c r="C507" s="287">
        <v>52000.0</v>
      </c>
      <c r="D507" s="288">
        <v>0.0</v>
      </c>
      <c r="E507" s="289">
        <v>5510.0</v>
      </c>
      <c r="F507" s="290">
        <v>0.004616645239813049</v>
      </c>
      <c r="G507" s="290">
        <v>2.2263309506180664</v>
      </c>
      <c r="H507" s="290">
        <v>2.6</v>
      </c>
      <c r="I507" s="290">
        <v>1.0</v>
      </c>
      <c r="J507" s="291">
        <v>0.0612</v>
      </c>
      <c r="K507" s="290">
        <v>0.0016048831632630265</v>
      </c>
      <c r="L507" s="292">
        <v>0.004620534673573507</v>
      </c>
      <c r="M507" s="293" t="s">
        <v>306</v>
      </c>
      <c r="N507" s="294">
        <v>4.3434832656802635</v>
      </c>
      <c r="O507" s="295" t="s">
        <v>306</v>
      </c>
      <c r="P507" s="295" t="s">
        <v>650</v>
      </c>
      <c r="Q507" s="296">
        <v>286.52</v>
      </c>
      <c r="R507" s="297" t="s">
        <v>633</v>
      </c>
      <c r="S507" s="298" t="s">
        <v>675</v>
      </c>
      <c r="T507" s="298"/>
      <c r="U507" s="299">
        <v>5545.23</v>
      </c>
      <c r="V507" s="300">
        <v>9.377428889333716</v>
      </c>
      <c r="W507" s="300">
        <v>2535.477406310261</v>
      </c>
      <c r="X507" s="300">
        <v>20.629181401078693</v>
      </c>
      <c r="Y507" s="301">
        <v>3.125772523223859E-5</v>
      </c>
      <c r="Z507" s="302">
        <v>0.020075922526035194</v>
      </c>
      <c r="AA507">
        <v>0.11531072588750058</v>
      </c>
      <c r="AB507" s="172">
        <v>51.0</v>
      </c>
      <c r="AC507" s="303">
        <v>52464.10590640792</v>
      </c>
      <c r="AD507" s="304"/>
      <c r="AE507" s="304"/>
      <c r="AF507" s="304"/>
    </row>
    <row r="508">
      <c r="A508" s="285">
        <v>-4.512720501800614E-4</v>
      </c>
      <c r="B508" s="310" t="s">
        <v>1206</v>
      </c>
      <c r="C508" s="287">
        <v>12100.0</v>
      </c>
      <c r="D508" s="288">
        <v>0.01680672268907557</v>
      </c>
      <c r="E508" s="289">
        <v>77110.0</v>
      </c>
      <c r="F508" s="290">
        <v>-5.26853711974412E-4</v>
      </c>
      <c r="G508" s="290">
        <v>-0.3468392268235893</v>
      </c>
      <c r="H508" s="290">
        <v>-0.8</v>
      </c>
      <c r="I508" s="290">
        <v>1.0</v>
      </c>
      <c r="J508" s="291">
        <v>-0.0165</v>
      </c>
      <c r="K508" s="290">
        <v>1.7167400453228912E-4</v>
      </c>
      <c r="L508" s="292">
        <v>-5.22959906536344E-4</v>
      </c>
      <c r="M508" s="293" t="s">
        <v>631</v>
      </c>
      <c r="N508" s="294">
        <v>2.1158004009182654</v>
      </c>
      <c r="O508" s="295" t="s">
        <v>306</v>
      </c>
      <c r="P508" s="295" t="s">
        <v>632</v>
      </c>
      <c r="Q508" s="296">
        <v>933.031</v>
      </c>
      <c r="R508" s="297" t="s">
        <v>633</v>
      </c>
      <c r="S508" s="298" t="s">
        <v>645</v>
      </c>
      <c r="T508" s="298"/>
      <c r="U508" s="299">
        <v>1029.48</v>
      </c>
      <c r="V508" s="300">
        <v>11.753506624703734</v>
      </c>
      <c r="W508" s="300">
        <v>3169.964778636018</v>
      </c>
      <c r="X508" s="300">
        <v>17.35913669889833</v>
      </c>
      <c r="Y508" s="301">
        <v>-7.5138318878256285E-6</v>
      </c>
      <c r="Z508" s="302">
        <v>-8.631749271056728E-4</v>
      </c>
      <c r="AA508">
        <v>0.648590028573264</v>
      </c>
      <c r="AB508" s="172">
        <v>32.0</v>
      </c>
      <c r="AC508" s="303">
        <v>12622.356075012585</v>
      </c>
      <c r="AD508" s="304"/>
      <c r="AE508" s="304"/>
      <c r="AF508" s="304"/>
    </row>
    <row r="509">
      <c r="A509" s="285">
        <v>-0.005604393012471392</v>
      </c>
      <c r="B509" s="309" t="s">
        <v>1207</v>
      </c>
      <c r="C509" s="287">
        <v>29750.0</v>
      </c>
      <c r="D509" s="288">
        <v>0.0</v>
      </c>
      <c r="E509" s="289">
        <v>10.0</v>
      </c>
      <c r="F509" s="290">
        <v>-0.0019725195306734247</v>
      </c>
      <c r="G509" s="290">
        <v>-6.7328534911953035</v>
      </c>
      <c r="H509" s="290">
        <v>-2.2</v>
      </c>
      <c r="I509" s="290">
        <v>-1.0</v>
      </c>
      <c r="J509" s="291">
        <v>-0.0689</v>
      </c>
      <c r="K509" s="290">
        <v>-0.0015753801993607266</v>
      </c>
      <c r="L509" s="292">
        <v>-0.0019686712523461184</v>
      </c>
      <c r="M509" s="293" t="s">
        <v>654</v>
      </c>
      <c r="N509" s="294">
        <v>-4.680342001041698</v>
      </c>
      <c r="O509" s="295" t="s">
        <v>306</v>
      </c>
      <c r="P509" s="295" t="s">
        <v>632</v>
      </c>
      <c r="Q509" s="296">
        <v>0.2975</v>
      </c>
      <c r="R509" s="297" t="s">
        <v>633</v>
      </c>
      <c r="S509" s="298" t="s">
        <v>690</v>
      </c>
      <c r="T509" s="298"/>
      <c r="U509" s="299">
        <v>2814.29</v>
      </c>
      <c r="V509" s="300">
        <v>10.571049891802195</v>
      </c>
      <c r="W509" s="300">
        <v>2452.36853298224</v>
      </c>
      <c r="X509" s="300">
        <v>15.7260215557</v>
      </c>
      <c r="Y509" s="301">
        <v>-3.109981365496253E-8</v>
      </c>
      <c r="Z509" s="302">
        <v>0.00921071976615295</v>
      </c>
      <c r="AA509">
        <v>-0.1018173137613656</v>
      </c>
      <c r="AB509" s="172">
        <v>51.0</v>
      </c>
      <c r="AC509" s="303">
        <v>30512.406472021536</v>
      </c>
      <c r="AD509" s="304"/>
      <c r="AE509" s="304"/>
      <c r="AF509" s="304"/>
    </row>
    <row r="510">
      <c r="A510" s="285">
        <v>0.019773927328326363</v>
      </c>
      <c r="B510" s="309" t="s">
        <v>1208</v>
      </c>
      <c r="C510" s="287">
        <v>22200.0</v>
      </c>
      <c r="D510" s="288">
        <v>0.05213270142180093</v>
      </c>
      <c r="E510" s="289">
        <v>2479600.9999999995</v>
      </c>
      <c r="F510" s="290">
        <v>0.012938216251367925</v>
      </c>
      <c r="G510" s="290">
        <v>5.933803201767091</v>
      </c>
      <c r="H510" s="290">
        <v>4.6</v>
      </c>
      <c r="I510" s="290">
        <v>1.0</v>
      </c>
      <c r="J510" s="291">
        <v>0.1443</v>
      </c>
      <c r="K510" s="290">
        <v>0.0039053749558729794</v>
      </c>
      <c r="L510" s="292">
        <v>0.012942094116587454</v>
      </c>
      <c r="M510" s="293" t="s">
        <v>678</v>
      </c>
      <c r="N510" s="294">
        <v>7.799567367563935</v>
      </c>
      <c r="O510" s="295" t="s">
        <v>306</v>
      </c>
      <c r="P510" s="295" t="s">
        <v>640</v>
      </c>
      <c r="Q510" s="296">
        <v>55047.142199999995</v>
      </c>
      <c r="R510" s="297" t="s">
        <v>644</v>
      </c>
      <c r="S510" s="298" t="s">
        <v>671</v>
      </c>
      <c r="T510" s="298"/>
      <c r="U510" s="299">
        <v>2056.87</v>
      </c>
      <c r="V510" s="300">
        <v>10.793098251226379</v>
      </c>
      <c r="W510" s="300">
        <v>2688.409640296541</v>
      </c>
      <c r="X510" s="300">
        <v>10.789483831263633</v>
      </c>
      <c r="Y510" s="301">
        <v>0.020192370058418393</v>
      </c>
      <c r="Z510" s="302">
        <v>0.10248588397185726</v>
      </c>
      <c r="AA510">
        <v>0.014289931355530028</v>
      </c>
      <c r="AB510" s="172">
        <v>51.0</v>
      </c>
      <c r="AC510" s="303">
        <v>21873.86745743841</v>
      </c>
      <c r="AD510" s="304"/>
      <c r="AE510" s="304"/>
      <c r="AF510" s="304"/>
    </row>
    <row r="511">
      <c r="A511" s="285">
        <v>7.030899327396829E-4</v>
      </c>
      <c r="B511" s="309" t="s">
        <v>1209</v>
      </c>
      <c r="C511" s="287">
        <v>3790.0</v>
      </c>
      <c r="D511" s="288">
        <v>0.024324324324324298</v>
      </c>
      <c r="E511" s="289">
        <v>179910.0</v>
      </c>
      <c r="F511" s="290">
        <v>7.708688814711993E-4</v>
      </c>
      <c r="G511" s="290">
        <v>-0.35163852704704474</v>
      </c>
      <c r="H511" s="290">
        <v>-0.8</v>
      </c>
      <c r="I511" s="290">
        <v>1.0</v>
      </c>
      <c r="J511" s="291">
        <v>0.0107</v>
      </c>
      <c r="K511" s="290">
        <v>4.5777537816533845E-4</v>
      </c>
      <c r="L511" s="292">
        <v>7.747255265923293E-4</v>
      </c>
      <c r="M511" s="293" t="s">
        <v>306</v>
      </c>
      <c r="N511" s="294">
        <v>4.004463316550267</v>
      </c>
      <c r="O511" s="295" t="s">
        <v>306</v>
      </c>
      <c r="P511" s="295" t="s">
        <v>640</v>
      </c>
      <c r="Q511" s="296">
        <v>681.8589</v>
      </c>
      <c r="R511" s="297" t="s">
        <v>633</v>
      </c>
      <c r="S511" s="298" t="s">
        <v>645</v>
      </c>
      <c r="T511" s="298"/>
      <c r="U511" s="299">
        <v>53.2</v>
      </c>
      <c r="V511" s="300">
        <v>71.2406015037594</v>
      </c>
      <c r="W511" s="300">
        <v>3169.964778636018</v>
      </c>
      <c r="X511" s="300">
        <v>17.35913669889833</v>
      </c>
      <c r="Y511" s="301">
        <v>9.158704325675537E-6</v>
      </c>
      <c r="Z511" s="302">
        <v>0.0019167208642281903</v>
      </c>
      <c r="AA511">
        <v>-0.5851479305313734</v>
      </c>
      <c r="AB511" s="172">
        <v>51.0</v>
      </c>
      <c r="AC511" s="303">
        <v>3785.368963088033</v>
      </c>
      <c r="AD511" s="304"/>
      <c r="AE511" s="304"/>
      <c r="AF511" s="304"/>
    </row>
    <row r="512">
      <c r="A512" s="285">
        <v>-7.015136741415879E-5</v>
      </c>
      <c r="B512" s="309" t="s">
        <v>1210</v>
      </c>
      <c r="C512" s="287">
        <v>7300.0</v>
      </c>
      <c r="D512" s="288">
        <v>0.0</v>
      </c>
      <c r="E512" s="289">
        <v>74910.0</v>
      </c>
      <c r="F512" s="290">
        <v>1.2919568240821102E-4</v>
      </c>
      <c r="G512" s="290">
        <v>-0.6231655121583647</v>
      </c>
      <c r="H512" s="290">
        <v>-0.36</v>
      </c>
      <c r="I512" s="290">
        <v>0.6</v>
      </c>
      <c r="J512" s="291">
        <v>-0.018</v>
      </c>
      <c r="K512" s="290">
        <v>3.015394210972111E-4</v>
      </c>
      <c r="L512" s="292">
        <v>1.3312096497425737E-4</v>
      </c>
      <c r="M512" s="293" t="s">
        <v>306</v>
      </c>
      <c r="N512" s="294">
        <v>1.270345022504883</v>
      </c>
      <c r="O512" s="295" t="s">
        <v>306</v>
      </c>
      <c r="P512" s="295" t="s">
        <v>632</v>
      </c>
      <c r="Q512" s="296">
        <v>546.843</v>
      </c>
      <c r="R512" s="297" t="s">
        <v>633</v>
      </c>
      <c r="S512" s="298" t="s">
        <v>664</v>
      </c>
      <c r="T512" s="298"/>
      <c r="U512" s="299">
        <v>-104.71</v>
      </c>
      <c r="V512" s="300" t="s">
        <v>306</v>
      </c>
      <c r="W512" s="300">
        <v>1378.3187956356803</v>
      </c>
      <c r="X512" s="300">
        <v>13.028471494035479</v>
      </c>
      <c r="Y512" s="301">
        <v>-5.011682537803055E-7</v>
      </c>
      <c r="Z512" s="302">
        <v>1.5743292885266212E-4</v>
      </c>
      <c r="AA512">
        <v>-0.5866971768159901</v>
      </c>
      <c r="AB512" s="172">
        <v>4.0</v>
      </c>
      <c r="AC512" s="303">
        <v>7336.645984102443</v>
      </c>
      <c r="AD512" s="304"/>
      <c r="AE512" s="304"/>
      <c r="AF512" s="304"/>
    </row>
    <row r="513">
      <c r="A513" s="285">
        <v>0.004565763326634053</v>
      </c>
      <c r="B513" s="309" t="s">
        <v>1211</v>
      </c>
      <c r="C513" s="287">
        <v>37600.0</v>
      </c>
      <c r="D513" s="288">
        <v>0.0</v>
      </c>
      <c r="E513" s="289">
        <v>1923110.0</v>
      </c>
      <c r="F513" s="290">
        <v>0.005327012093611886</v>
      </c>
      <c r="G513" s="290">
        <v>1.6625784865400952</v>
      </c>
      <c r="H513" s="290">
        <v>-0.32962962962</v>
      </c>
      <c r="I513" s="290">
        <v>0.8518518519</v>
      </c>
      <c r="J513" s="291">
        <v>0.0769</v>
      </c>
      <c r="K513" s="290">
        <v>0.002668895488799167</v>
      </c>
      <c r="L513" s="292">
        <v>-0.005033081653926942</v>
      </c>
      <c r="M513" s="293" t="s">
        <v>306</v>
      </c>
      <c r="N513" s="294">
        <v>3.9979228743064166</v>
      </c>
      <c r="O513" s="295" t="s">
        <v>306</v>
      </c>
      <c r="P513" s="295" t="s">
        <v>640</v>
      </c>
      <c r="Q513" s="296">
        <v>72308.936</v>
      </c>
      <c r="R513" s="297" t="s">
        <v>633</v>
      </c>
      <c r="S513" s="298" t="s">
        <v>661</v>
      </c>
      <c r="T513" s="298"/>
      <c r="U513" s="299">
        <v>3402.3</v>
      </c>
      <c r="V513" s="300">
        <v>11.051347617787966</v>
      </c>
      <c r="W513" s="300">
        <v>2915.235656719304</v>
      </c>
      <c r="X513" s="300">
        <v>16.748800755369235</v>
      </c>
      <c r="Y513" s="301">
        <v>0.0062803535703466005</v>
      </c>
      <c r="Z513" s="302">
        <v>0.022182919950685897</v>
      </c>
      <c r="AA513">
        <v>-0.021119499681532927</v>
      </c>
      <c r="AB513" s="172">
        <v>5.0</v>
      </c>
      <c r="AC513" s="303">
        <v>37611.59906515637</v>
      </c>
      <c r="AD513" s="304"/>
      <c r="AE513" s="304"/>
      <c r="AF513" s="304"/>
    </row>
    <row r="514">
      <c r="A514" s="285">
        <v>-0.007174541080663781</v>
      </c>
      <c r="B514" s="309" t="s">
        <v>1212</v>
      </c>
      <c r="C514" s="287">
        <v>36000.0</v>
      </c>
      <c r="D514" s="288">
        <v>-0.027027027027026973</v>
      </c>
      <c r="E514" s="289">
        <v>3010.0</v>
      </c>
      <c r="F514" s="290">
        <v>-0.002011195064469714</v>
      </c>
      <c r="G514" s="290">
        <v>-8.238650142627893</v>
      </c>
      <c r="H514" s="290">
        <v>-5.4</v>
      </c>
      <c r="I514" s="290">
        <v>-3.0</v>
      </c>
      <c r="J514" s="291">
        <v>0.0137</v>
      </c>
      <c r="K514" s="290">
        <v>7.183374779066484E-4</v>
      </c>
      <c r="L514" s="292">
        <v>-0.004335480725640207</v>
      </c>
      <c r="M514" s="293" t="s">
        <v>654</v>
      </c>
      <c r="N514" s="294">
        <v>-8.753923554761737</v>
      </c>
      <c r="O514" s="295" t="s">
        <v>306</v>
      </c>
      <c r="P514" s="295" t="s">
        <v>637</v>
      </c>
      <c r="Q514" s="296">
        <v>108.36</v>
      </c>
      <c r="R514" s="297" t="s">
        <v>633</v>
      </c>
      <c r="S514" s="298" t="s">
        <v>706</v>
      </c>
      <c r="T514" s="298"/>
      <c r="U514" s="299">
        <v>3168.41</v>
      </c>
      <c r="V514" s="300">
        <v>11.362165881309553</v>
      </c>
      <c r="W514" s="300">
        <v>2535.1042564979725</v>
      </c>
      <c r="X514" s="300">
        <v>12.313243421813059</v>
      </c>
      <c r="Y514" s="301">
        <v>-1.4139546293361476E-5</v>
      </c>
      <c r="Z514" s="302">
        <v>0.017584906591751635</v>
      </c>
      <c r="AA514">
        <v>-0.0922818145596429</v>
      </c>
      <c r="AB514" s="172">
        <v>51.0</v>
      </c>
      <c r="AC514" s="303">
        <v>36774.51747996583</v>
      </c>
      <c r="AD514" s="304"/>
      <c r="AE514" s="304"/>
      <c r="AF514" s="304"/>
    </row>
    <row r="515">
      <c r="A515" s="285">
        <v>-0.006243664072173771</v>
      </c>
      <c r="B515" s="309" t="s">
        <v>1213</v>
      </c>
      <c r="C515" s="287">
        <v>47000.0</v>
      </c>
      <c r="D515" s="288">
        <v>0.0</v>
      </c>
      <c r="E515" s="289">
        <v>1.0</v>
      </c>
      <c r="F515" s="290">
        <v>-0.0019224862039606454</v>
      </c>
      <c r="G515" s="290">
        <v>-6.728396574529782</v>
      </c>
      <c r="H515" s="290">
        <v>-2.2</v>
      </c>
      <c r="I515" s="290">
        <v>-1.0</v>
      </c>
      <c r="J515" s="291">
        <v>-0.1486</v>
      </c>
      <c r="K515" s="290">
        <v>-0.002969716566699954</v>
      </c>
      <c r="L515" s="292">
        <v>-0.0019187074323432645</v>
      </c>
      <c r="M515" s="293" t="s">
        <v>654</v>
      </c>
      <c r="N515" s="294">
        <v>-5.288570603093793</v>
      </c>
      <c r="O515" s="295" t="s">
        <v>306</v>
      </c>
      <c r="P515" s="295" t="s">
        <v>632</v>
      </c>
      <c r="Q515" s="296">
        <v>0.047</v>
      </c>
      <c r="R515" s="297" t="s">
        <v>641</v>
      </c>
      <c r="S515" s="298" t="s">
        <v>666</v>
      </c>
      <c r="T515" s="298"/>
      <c r="U515" s="299">
        <v>7014.28</v>
      </c>
      <c r="V515" s="300">
        <v>6.700616456714018</v>
      </c>
      <c r="W515" s="300">
        <v>1979.6298556175075</v>
      </c>
      <c r="X515" s="300">
        <v>16.817246068236063</v>
      </c>
      <c r="Y515" s="301">
        <v>-5.5434074193177175E-9</v>
      </c>
      <c r="Z515" s="302">
        <v>0.010146025366539243</v>
      </c>
      <c r="AA515">
        <v>0.23815789346978855</v>
      </c>
      <c r="AB515" s="172">
        <v>51.0</v>
      </c>
      <c r="AC515" s="303">
        <v>50310.84763346359</v>
      </c>
      <c r="AD515" s="304"/>
      <c r="AE515" s="304"/>
      <c r="AF515" s="304"/>
    </row>
    <row r="516">
      <c r="A516" s="285">
        <v>-0.001064709632497899</v>
      </c>
      <c r="B516" s="309" t="s">
        <v>1214</v>
      </c>
      <c r="C516" s="287">
        <v>3800.0</v>
      </c>
      <c r="D516" s="288">
        <v>0.0</v>
      </c>
      <c r="E516" s="289">
        <v>10.0</v>
      </c>
      <c r="F516" s="290">
        <v>-0.0020305537213905467</v>
      </c>
      <c r="G516" s="290">
        <v>0.6498924251343516</v>
      </c>
      <c r="H516" s="290">
        <v>-0.3</v>
      </c>
      <c r="I516" s="290">
        <v>1.0</v>
      </c>
      <c r="J516" s="291">
        <v>0.0326</v>
      </c>
      <c r="K516" s="290">
        <v>3.5336268326447936E-5</v>
      </c>
      <c r="L516" s="292">
        <v>-0.002026622259833866</v>
      </c>
      <c r="M516" s="293" t="s">
        <v>631</v>
      </c>
      <c r="N516" s="294">
        <v>0.9996694973208409</v>
      </c>
      <c r="O516" s="295" t="s">
        <v>306</v>
      </c>
      <c r="P516" s="295" t="s">
        <v>650</v>
      </c>
      <c r="Q516" s="296">
        <v>0.038</v>
      </c>
      <c r="R516" s="297" t="s">
        <v>633</v>
      </c>
      <c r="S516" s="298" t="s">
        <v>659</v>
      </c>
      <c r="T516" s="298"/>
      <c r="U516" s="299">
        <v>-5958.54</v>
      </c>
      <c r="V516" s="300" t="s">
        <v>306</v>
      </c>
      <c r="W516" s="300">
        <v>3187.628303684656</v>
      </c>
      <c r="X516" s="300">
        <v>9.918970818477597</v>
      </c>
      <c r="Y516" s="301">
        <v>-7.391584118951604E-10</v>
      </c>
      <c r="Z516" s="302">
        <v>-0.0020514623334831608</v>
      </c>
      <c r="AA516">
        <v>-0.596033652686393</v>
      </c>
      <c r="AB516" s="172">
        <v>87.0</v>
      </c>
      <c r="AC516" s="303">
        <v>3861.3062424567574</v>
      </c>
      <c r="AD516" s="304"/>
      <c r="AE516" s="304"/>
      <c r="AF516" s="304"/>
    </row>
    <row r="517">
      <c r="A517" s="285">
        <v>0.002975704675454062</v>
      </c>
      <c r="B517" s="309" t="s">
        <v>1215</v>
      </c>
      <c r="C517" s="287">
        <v>16800.0</v>
      </c>
      <c r="D517" s="288">
        <v>0.0</v>
      </c>
      <c r="E517" s="289">
        <v>2676810.0</v>
      </c>
      <c r="F517" s="290">
        <v>0.0022327189965090713</v>
      </c>
      <c r="G517" s="290">
        <v>0.6558683965331414</v>
      </c>
      <c r="H517" s="290">
        <v>-0.5</v>
      </c>
      <c r="I517" s="290">
        <v>0.0</v>
      </c>
      <c r="J517" s="291">
        <v>0.059</v>
      </c>
      <c r="K517" s="290">
        <v>0.003775770858907221</v>
      </c>
      <c r="L517" s="292">
        <v>-0.019740199400243203</v>
      </c>
      <c r="M517" s="293" t="s">
        <v>306</v>
      </c>
      <c r="N517" s="294">
        <v>0.004196700104098228</v>
      </c>
      <c r="O517" s="295" t="s">
        <v>306</v>
      </c>
      <c r="P517" s="295" t="s">
        <v>650</v>
      </c>
      <c r="Q517" s="296">
        <v>44970.408</v>
      </c>
      <c r="R517" s="297" t="s">
        <v>633</v>
      </c>
      <c r="S517" s="298" t="s">
        <v>686</v>
      </c>
      <c r="T517" s="298"/>
      <c r="U517" s="299">
        <v>113.7</v>
      </c>
      <c r="V517" s="300">
        <v>147.75725593667545</v>
      </c>
      <c r="W517" s="300">
        <v>83.95690906519442</v>
      </c>
      <c r="X517" s="300">
        <v>154.11208874580504</v>
      </c>
      <c r="Y517" s="301">
        <v>0.0026573813931888408</v>
      </c>
      <c r="Z517" s="302">
        <v>6.000960956642283E-5</v>
      </c>
      <c r="AA517">
        <v>-0.3631523456624616</v>
      </c>
      <c r="AB517" s="172">
        <v>51.0</v>
      </c>
      <c r="AC517" s="303">
        <v>16227.273902129706</v>
      </c>
      <c r="AD517" s="304"/>
      <c r="AE517" s="304"/>
      <c r="AF517" s="304"/>
    </row>
    <row r="518">
      <c r="A518" s="285">
        <v>-0.0033793972144874926</v>
      </c>
      <c r="B518" s="309" t="s">
        <v>1216</v>
      </c>
      <c r="C518" s="287">
        <v>9200.0</v>
      </c>
      <c r="D518" s="288">
        <v>0.0</v>
      </c>
      <c r="E518" s="289">
        <v>1.0</v>
      </c>
      <c r="F518" s="290">
        <v>-0.0019738116860785367</v>
      </c>
      <c r="G518" s="290">
        <v>-6.740372330332064</v>
      </c>
      <c r="H518" s="290">
        <v>-2.2</v>
      </c>
      <c r="I518" s="290">
        <v>-1.0</v>
      </c>
      <c r="J518" s="291">
        <v>-0.0108</v>
      </c>
      <c r="K518" s="290">
        <v>0.0028815704361488904</v>
      </c>
      <c r="L518" s="292">
        <v>-0.028888148124292242</v>
      </c>
      <c r="M518" s="293" t="s">
        <v>636</v>
      </c>
      <c r="N518" s="294">
        <v>-4.157065398842267</v>
      </c>
      <c r="O518" s="295" t="s">
        <v>306</v>
      </c>
      <c r="P518" s="295" t="s">
        <v>632</v>
      </c>
      <c r="Q518" s="296">
        <v>0.0092</v>
      </c>
      <c r="R518" s="297" t="s">
        <v>644</v>
      </c>
      <c r="S518" s="298" t="s">
        <v>708</v>
      </c>
      <c r="T518" s="298"/>
      <c r="U518" s="299">
        <v>240.42</v>
      </c>
      <c r="V518" s="300">
        <v>38.26636719074953</v>
      </c>
      <c r="W518" s="300">
        <v>2337.9027911782223</v>
      </c>
      <c r="X518" s="300">
        <v>38.81810010297964</v>
      </c>
      <c r="Y518" s="301">
        <v>-5.369332651427845E-10</v>
      </c>
      <c r="Z518" s="302">
        <v>0.00818460019152199</v>
      </c>
      <c r="AA518">
        <v>-0.5988882327601752</v>
      </c>
      <c r="AB518" s="172">
        <v>51.0</v>
      </c>
      <c r="AC518" s="303">
        <v>9179.971403453477</v>
      </c>
      <c r="AD518" s="304"/>
      <c r="AE518" s="304"/>
      <c r="AF518" s="304"/>
    </row>
    <row r="519">
      <c r="A519" s="285">
        <v>-1.2036136420445153E-4</v>
      </c>
      <c r="B519" s="309" t="s">
        <v>1217</v>
      </c>
      <c r="C519" s="287">
        <v>15000.0</v>
      </c>
      <c r="D519" s="288">
        <v>0.0</v>
      </c>
      <c r="E519" s="289">
        <v>620610.0</v>
      </c>
      <c r="F519" s="290">
        <v>-4.782543024793605E-4</v>
      </c>
      <c r="G519" s="290">
        <v>0.06065305417914224</v>
      </c>
      <c r="H519" s="290">
        <v>0.6</v>
      </c>
      <c r="I519" s="290">
        <v>1.0</v>
      </c>
      <c r="J519" s="291">
        <v>-0.0167</v>
      </c>
      <c r="K519" s="290">
        <v>-4.26895054261141E-4</v>
      </c>
      <c r="L519" s="292">
        <v>-4.743414761122311E-4</v>
      </c>
      <c r="M519" s="293" t="s">
        <v>631</v>
      </c>
      <c r="N519" s="294">
        <v>1.8672455505994374</v>
      </c>
      <c r="O519" s="295" t="s">
        <v>306</v>
      </c>
      <c r="P519" s="295" t="s">
        <v>650</v>
      </c>
      <c r="Q519" s="296">
        <v>9309.15</v>
      </c>
      <c r="R519" s="297" t="s">
        <v>633</v>
      </c>
      <c r="S519" s="298" t="s">
        <v>1046</v>
      </c>
      <c r="T519" s="298"/>
      <c r="U519" s="299">
        <v>959.04</v>
      </c>
      <c r="V519" s="300">
        <v>15.64064064064064</v>
      </c>
      <c r="W519" s="300">
        <v>2947.796973754622</v>
      </c>
      <c r="X519" s="300">
        <v>9.050667525958637</v>
      </c>
      <c r="Y519" s="301">
        <v>-2.53649611041271E-5</v>
      </c>
      <c r="Z519" s="302">
        <v>-6.592038064397901E-4</v>
      </c>
      <c r="AA519">
        <v>-0.3204408976900799</v>
      </c>
      <c r="AB519" s="172">
        <v>567.0</v>
      </c>
      <c r="AC519" s="303">
        <v>9932.714746763559</v>
      </c>
      <c r="AD519" s="304"/>
      <c r="AE519" s="304"/>
      <c r="AF519" s="304"/>
    </row>
    <row r="520">
      <c r="A520" s="285">
        <v>-0.0034587833267520963</v>
      </c>
      <c r="B520" s="309" t="s">
        <v>1218</v>
      </c>
      <c r="C520" s="287">
        <v>6230.0</v>
      </c>
      <c r="D520" s="288">
        <v>0.0</v>
      </c>
      <c r="E520" s="289">
        <v>138810.0</v>
      </c>
      <c r="F520" s="290">
        <v>-0.0020085440588897144</v>
      </c>
      <c r="G520" s="290">
        <v>-3.287400615332832</v>
      </c>
      <c r="H520" s="290">
        <v>-1.625</v>
      </c>
      <c r="I520" s="290">
        <v>-0.625</v>
      </c>
      <c r="J520" s="291">
        <v>0.0113</v>
      </c>
      <c r="K520" s="290">
        <v>3.04102843192007E-5</v>
      </c>
      <c r="L520" s="292">
        <v>-0.0020046948647377545</v>
      </c>
      <c r="M520" s="293" t="s">
        <v>631</v>
      </c>
      <c r="N520" s="294">
        <v>-2.945451007629462</v>
      </c>
      <c r="O520" s="295" t="s">
        <v>306</v>
      </c>
      <c r="P520" s="295" t="s">
        <v>632</v>
      </c>
      <c r="Q520" s="296">
        <v>864.7863</v>
      </c>
      <c r="R520" s="297" t="s">
        <v>633</v>
      </c>
      <c r="S520" s="298" t="s">
        <v>645</v>
      </c>
      <c r="T520" s="298" t="s">
        <v>1095</v>
      </c>
      <c r="U520" s="299">
        <v>224.23</v>
      </c>
      <c r="V520" s="300">
        <v>27.783971814654596</v>
      </c>
      <c r="W520" s="300">
        <v>3169.964778636018</v>
      </c>
      <c r="X520" s="300">
        <v>17.35913669889833</v>
      </c>
      <c r="Y520" s="301">
        <v>-5.473407195580306E-5</v>
      </c>
      <c r="Z520" s="302">
        <v>0.005901636451144334</v>
      </c>
      <c r="AA520">
        <v>-0.591436252100164</v>
      </c>
      <c r="AB520" s="172">
        <v>51.0</v>
      </c>
      <c r="AC520" s="303">
        <v>6297.072889825494</v>
      </c>
      <c r="AD520" s="304"/>
      <c r="AE520" s="304"/>
      <c r="AF520" s="304"/>
    </row>
    <row r="521">
      <c r="A521" s="285">
        <v>-0.004030494408340065</v>
      </c>
      <c r="B521" s="309" t="s">
        <v>1219</v>
      </c>
      <c r="C521" s="287">
        <v>13800.0</v>
      </c>
      <c r="D521" s="288">
        <v>0.0</v>
      </c>
      <c r="E521" s="289">
        <v>601.0</v>
      </c>
      <c r="F521" s="290">
        <v>-0.0020033986348236186</v>
      </c>
      <c r="G521" s="290">
        <v>-4.133171569689621</v>
      </c>
      <c r="H521" s="290">
        <v>-1.6</v>
      </c>
      <c r="I521" s="290">
        <v>-0.5</v>
      </c>
      <c r="J521" s="291">
        <v>-0.0213</v>
      </c>
      <c r="K521" s="290">
        <v>-7.423638029284254E-4</v>
      </c>
      <c r="L521" s="292">
        <v>-0.001999511254123237</v>
      </c>
      <c r="M521" s="293" t="s">
        <v>631</v>
      </c>
      <c r="N521" s="294">
        <v>-2.7533496567958324</v>
      </c>
      <c r="O521" s="295" t="s">
        <v>306</v>
      </c>
      <c r="P521" s="295" t="s">
        <v>632</v>
      </c>
      <c r="Q521" s="296">
        <v>8.2938</v>
      </c>
      <c r="R521" s="297" t="s">
        <v>644</v>
      </c>
      <c r="S521" s="298" t="s">
        <v>634</v>
      </c>
      <c r="T521" s="298"/>
      <c r="U521" s="299">
        <v>2532.94</v>
      </c>
      <c r="V521" s="300">
        <v>5.448214328014086</v>
      </c>
      <c r="W521" s="300">
        <v>4139.374661005126</v>
      </c>
      <c r="X521" s="300">
        <v>14.081652432730401</v>
      </c>
      <c r="Y521" s="301">
        <v>-6.195708786675078E-7</v>
      </c>
      <c r="Z521" s="302">
        <v>0.005494522011746406</v>
      </c>
      <c r="AA521">
        <v>0.24351119441880265</v>
      </c>
      <c r="AB521" s="172">
        <v>51.0</v>
      </c>
      <c r="AC521" s="303">
        <v>14011.079323374444</v>
      </c>
      <c r="AD521" s="304"/>
      <c r="AE521" s="304"/>
      <c r="AF521" s="304"/>
    </row>
    <row r="522">
      <c r="A522" s="285">
        <v>-0.0017144842978768983</v>
      </c>
      <c r="B522" s="309" t="s">
        <v>1220</v>
      </c>
      <c r="C522" s="287">
        <v>6400.0</v>
      </c>
      <c r="D522" s="288">
        <v>0.05263157894736836</v>
      </c>
      <c r="E522" s="289">
        <v>2604610.0</v>
      </c>
      <c r="F522" s="290">
        <v>-0.0012685361271541414</v>
      </c>
      <c r="G522" s="290">
        <v>-1.2393684039920314</v>
      </c>
      <c r="H522" s="290">
        <v>-0.95384615384</v>
      </c>
      <c r="I522" s="290">
        <v>0.2307692308</v>
      </c>
      <c r="J522" s="291">
        <v>-0.0303</v>
      </c>
      <c r="K522" s="290">
        <v>-1.0046541233723954E-4</v>
      </c>
      <c r="L522" s="292">
        <v>-0.001264681435118163</v>
      </c>
      <c r="M522" s="293" t="s">
        <v>631</v>
      </c>
      <c r="N522" s="294">
        <v>-3.5434430321639154</v>
      </c>
      <c r="O522" s="295" t="s">
        <v>306</v>
      </c>
      <c r="P522" s="295" t="s">
        <v>632</v>
      </c>
      <c r="Q522" s="296">
        <v>16669.504</v>
      </c>
      <c r="R522" s="297" t="s">
        <v>633</v>
      </c>
      <c r="S522" s="298" t="s">
        <v>634</v>
      </c>
      <c r="T522" s="298"/>
      <c r="U522" s="299">
        <v>73.04</v>
      </c>
      <c r="V522" s="300">
        <v>87.62322015334063</v>
      </c>
      <c r="W522" s="300">
        <v>4139.374661005126</v>
      </c>
      <c r="X522" s="300">
        <v>14.081652432730401</v>
      </c>
      <c r="Y522" s="301">
        <v>-5.253263828931124E-4</v>
      </c>
      <c r="Z522" s="302">
        <v>0.0010348345663432615</v>
      </c>
      <c r="AA522">
        <v>-0.6085111323376677</v>
      </c>
      <c r="AB522" s="172">
        <v>51.0</v>
      </c>
      <c r="AC522" s="303">
        <v>6472.682187343082</v>
      </c>
      <c r="AD522" s="304"/>
      <c r="AE522" s="304"/>
      <c r="AF522" s="304"/>
    </row>
    <row r="523">
      <c r="A523" s="285">
        <v>9.728296594274499E-4</v>
      </c>
      <c r="B523" s="309" t="s">
        <v>1221</v>
      </c>
      <c r="C523" s="287">
        <v>3400.0</v>
      </c>
      <c r="D523" s="288">
        <v>0.0</v>
      </c>
      <c r="E523" s="289">
        <v>75001.0</v>
      </c>
      <c r="F523" s="290">
        <v>4.054841756514599E-4</v>
      </c>
      <c r="G523" s="290">
        <v>1.7298928146182782</v>
      </c>
      <c r="H523" s="290">
        <v>-0.3</v>
      </c>
      <c r="I523" s="290">
        <v>1.0</v>
      </c>
      <c r="J523" s="291">
        <v>0.0303</v>
      </c>
      <c r="K523" s="290">
        <v>4.303949620875112E-4</v>
      </c>
      <c r="L523" s="292">
        <v>4.0938480154283134E-4</v>
      </c>
      <c r="M523" s="293" t="s">
        <v>306</v>
      </c>
      <c r="N523" s="294">
        <v>2.4623576239807363</v>
      </c>
      <c r="O523" s="295" t="s">
        <v>306</v>
      </c>
      <c r="P523" s="295" t="s">
        <v>650</v>
      </c>
      <c r="Q523" s="296">
        <v>255.0034</v>
      </c>
      <c r="R523" s="297" t="s">
        <v>644</v>
      </c>
      <c r="S523" s="298" t="s">
        <v>645</v>
      </c>
      <c r="T523" s="298" t="s">
        <v>1095</v>
      </c>
      <c r="U523" s="299">
        <v>-350.24</v>
      </c>
      <c r="V523" s="300" t="s">
        <v>306</v>
      </c>
      <c r="W523" s="300">
        <v>3169.964778636018</v>
      </c>
      <c r="X523" s="300">
        <v>17.35913669889833</v>
      </c>
      <c r="Y523" s="301">
        <v>4.676097255907767E-6</v>
      </c>
      <c r="Z523" s="302">
        <v>0.0010013409907127185</v>
      </c>
      <c r="AA523">
        <v>0.2672789681533654</v>
      </c>
      <c r="AB523" s="172">
        <v>7.0</v>
      </c>
      <c r="AC523" s="303">
        <v>3460.644759792848</v>
      </c>
      <c r="AD523" s="304"/>
      <c r="AE523" s="304"/>
      <c r="AF523" s="304"/>
    </row>
    <row r="524">
      <c r="A524" s="285">
        <v>-0.003821836902892228</v>
      </c>
      <c r="B524" s="309" t="s">
        <v>1222</v>
      </c>
      <c r="C524" s="287">
        <v>12200.0</v>
      </c>
      <c r="D524" s="288">
        <v>0.008264462809917328</v>
      </c>
      <c r="E524" s="289">
        <v>13200.999999999998</v>
      </c>
      <c r="F524" s="290">
        <v>-0.0020053447750577793</v>
      </c>
      <c r="G524" s="290">
        <v>-3.9497246932847268</v>
      </c>
      <c r="H524" s="290">
        <v>-1.56666666666</v>
      </c>
      <c r="I524" s="290">
        <v>-0.3333333333</v>
      </c>
      <c r="J524" s="291">
        <v>-0.0242</v>
      </c>
      <c r="K524" s="290">
        <v>-6.32444475883157E-4</v>
      </c>
      <c r="L524" s="292">
        <v>-0.005087981070291452</v>
      </c>
      <c r="M524" s="293" t="s">
        <v>631</v>
      </c>
      <c r="N524" s="294">
        <v>-3.0361948549086306</v>
      </c>
      <c r="O524" s="295" t="s">
        <v>306</v>
      </c>
      <c r="P524" s="295" t="s">
        <v>632</v>
      </c>
      <c r="Q524" s="296">
        <v>161.05219999999997</v>
      </c>
      <c r="R524" s="297" t="s">
        <v>641</v>
      </c>
      <c r="S524" s="298" t="s">
        <v>648</v>
      </c>
      <c r="T524" s="298"/>
      <c r="U524" s="299">
        <v>1958.42</v>
      </c>
      <c r="V524" s="300">
        <v>6.229511545020986</v>
      </c>
      <c r="W524" s="300">
        <v>4419.748482387285</v>
      </c>
      <c r="X524" s="300">
        <v>19.76737496710809</v>
      </c>
      <c r="Y524" s="301">
        <v>-1.1394170235931883E-5</v>
      </c>
      <c r="Z524" s="302">
        <v>0.006067443434146052</v>
      </c>
      <c r="AA524">
        <v>-0.0815565767273928</v>
      </c>
      <c r="AB524" s="172">
        <v>51.0</v>
      </c>
      <c r="AC524" s="303">
        <v>12247.256808510883</v>
      </c>
      <c r="AD524" s="304"/>
      <c r="AE524" s="304"/>
      <c r="AF524" s="304"/>
    </row>
    <row r="525">
      <c r="A525" s="285">
        <v>0.005856644392354184</v>
      </c>
      <c r="B525" s="309" t="s">
        <v>1223</v>
      </c>
      <c r="C525" s="287">
        <v>50900.0</v>
      </c>
      <c r="D525" s="288">
        <v>0.0</v>
      </c>
      <c r="E525" s="289">
        <v>1.0</v>
      </c>
      <c r="F525" s="290">
        <v>0.0059073448236757605</v>
      </c>
      <c r="G525" s="290">
        <v>2.3605448811087135</v>
      </c>
      <c r="H525" s="290">
        <v>-0.3</v>
      </c>
      <c r="I525" s="290">
        <v>1.0</v>
      </c>
      <c r="J525" s="291">
        <v>0.083</v>
      </c>
      <c r="K525" s="290">
        <v>0.003965137182999717</v>
      </c>
      <c r="L525" s="292">
        <v>-0.0044058720659263815</v>
      </c>
      <c r="M525" s="293" t="s">
        <v>306</v>
      </c>
      <c r="N525" s="294">
        <v>2.4175697378335053</v>
      </c>
      <c r="O525" s="295" t="s">
        <v>306</v>
      </c>
      <c r="P525" s="295" t="s">
        <v>650</v>
      </c>
      <c r="Q525" s="296">
        <v>0.0509</v>
      </c>
      <c r="R525" s="297" t="s">
        <v>644</v>
      </c>
      <c r="S525" s="298" t="s">
        <v>668</v>
      </c>
      <c r="T525" s="298"/>
      <c r="U525" s="299">
        <v>682.46</v>
      </c>
      <c r="V525" s="300">
        <v>74.58312575095977</v>
      </c>
      <c r="W525" s="300">
        <v>2594.6693386284364</v>
      </c>
      <c r="X525" s="300">
        <v>20.767722146730023</v>
      </c>
      <c r="Y525" s="301">
        <v>5.704514142734574E-9</v>
      </c>
      <c r="Z525" s="302">
        <v>0.014387648362601424</v>
      </c>
      <c r="AA525">
        <v>-0.07023186495690126</v>
      </c>
      <c r="AB525" s="172">
        <v>51.0</v>
      </c>
      <c r="AC525" s="303">
        <v>51077.39659521071</v>
      </c>
      <c r="AD525" s="304"/>
      <c r="AE525" s="304"/>
      <c r="AF525" s="304"/>
    </row>
    <row r="526">
      <c r="A526" s="285">
        <v>7.161142042756301E-4</v>
      </c>
      <c r="B526" s="309" t="s">
        <v>1224</v>
      </c>
      <c r="C526" s="287">
        <v>3200.0</v>
      </c>
      <c r="D526" s="288">
        <v>0.0</v>
      </c>
      <c r="E526" s="289">
        <v>22500.999999999996</v>
      </c>
      <c r="F526" s="290">
        <v>8.312378326560383E-4</v>
      </c>
      <c r="G526" s="290">
        <v>-0.26642156857303106</v>
      </c>
      <c r="H526" s="290">
        <v>-0.8</v>
      </c>
      <c r="I526" s="290">
        <v>1.0</v>
      </c>
      <c r="J526" s="291">
        <v>0.0</v>
      </c>
      <c r="K526" s="290">
        <v>0.0011979804018069683</v>
      </c>
      <c r="L526" s="292">
        <v>8.351480901376878E-4</v>
      </c>
      <c r="M526" s="293" t="s">
        <v>306</v>
      </c>
      <c r="N526" s="294">
        <v>1.1613093790969735</v>
      </c>
      <c r="O526" s="295" t="s">
        <v>306</v>
      </c>
      <c r="P526" s="295" t="s">
        <v>650</v>
      </c>
      <c r="Q526" s="296">
        <v>72.00319999999998</v>
      </c>
      <c r="R526" s="297" t="s">
        <v>644</v>
      </c>
      <c r="S526" s="298" t="s">
        <v>666</v>
      </c>
      <c r="T526" s="298"/>
      <c r="U526" s="299">
        <v>-778.42</v>
      </c>
      <c r="V526" s="300" t="s">
        <v>306</v>
      </c>
      <c r="W526" s="300">
        <v>1979.6298556175075</v>
      </c>
      <c r="X526" s="300">
        <v>16.817246068236063</v>
      </c>
      <c r="Y526" s="301">
        <v>1.0493546866956699E-6</v>
      </c>
      <c r="Z526" s="302">
        <v>9.114199935334097E-4</v>
      </c>
      <c r="AA526">
        <v>-0.598008935662403</v>
      </c>
      <c r="AB526" s="172">
        <v>51.0</v>
      </c>
      <c r="AC526" s="303">
        <v>3230.356554804143</v>
      </c>
      <c r="AD526" s="304"/>
      <c r="AE526" s="304"/>
      <c r="AF526" s="304"/>
    </row>
    <row r="527">
      <c r="A527" s="285">
        <v>-0.004086917444843354</v>
      </c>
      <c r="B527" s="309" t="s">
        <v>1225</v>
      </c>
      <c r="C527" s="287">
        <v>49000.0</v>
      </c>
      <c r="D527" s="288">
        <v>0.0</v>
      </c>
      <c r="E527" s="289">
        <v>28610.0</v>
      </c>
      <c r="F527" s="290">
        <v>-0.0020064921581657664</v>
      </c>
      <c r="G527" s="290">
        <v>-4.40316322576695</v>
      </c>
      <c r="H527" s="290">
        <v>-1.64285714286</v>
      </c>
      <c r="I527" s="290">
        <v>-0.7142857143</v>
      </c>
      <c r="J527" s="291">
        <v>-0.0141</v>
      </c>
      <c r="K527" s="290">
        <v>-4.304544353601103E-4</v>
      </c>
      <c r="L527" s="292">
        <v>-0.0020025978797823746</v>
      </c>
      <c r="M527" s="293" t="s">
        <v>631</v>
      </c>
      <c r="N527" s="294">
        <v>-2.847382304147165</v>
      </c>
      <c r="O527" s="295" t="s">
        <v>306</v>
      </c>
      <c r="P527" s="295" t="s">
        <v>637</v>
      </c>
      <c r="Q527" s="296">
        <v>1401.89</v>
      </c>
      <c r="R527" s="297" t="s">
        <v>633</v>
      </c>
      <c r="S527" s="298" t="s">
        <v>1046</v>
      </c>
      <c r="T527" s="298"/>
      <c r="U527" s="299">
        <v>7280.28</v>
      </c>
      <c r="V527" s="300">
        <v>6.730510364985962</v>
      </c>
      <c r="W527" s="300">
        <v>2947.796973754622</v>
      </c>
      <c r="X527" s="300">
        <v>9.050667525958637</v>
      </c>
      <c r="Y527" s="301">
        <v>-1.0563989928533482E-4</v>
      </c>
      <c r="Z527" s="302">
        <v>0.006131887681464958</v>
      </c>
      <c r="AA527">
        <v>0.4944720981073478</v>
      </c>
      <c r="AB527" s="172">
        <v>51.0</v>
      </c>
      <c r="AC527" s="303">
        <v>50603.17427097118</v>
      </c>
      <c r="AD527" s="304"/>
      <c r="AE527" s="304"/>
      <c r="AF527" s="304"/>
    </row>
    <row r="528">
      <c r="A528" s="285">
        <v>-0.0023801587147556135</v>
      </c>
      <c r="B528" s="308" t="s">
        <v>1226</v>
      </c>
      <c r="C528" s="287">
        <v>20700.0</v>
      </c>
      <c r="D528" s="288">
        <v>0.0</v>
      </c>
      <c r="E528" s="289">
        <v>1.0</v>
      </c>
      <c r="F528" s="290">
        <v>-0.0010022044394420147</v>
      </c>
      <c r="G528" s="290">
        <v>-3.669005504050185</v>
      </c>
      <c r="H528" s="290">
        <v>-1.52</v>
      </c>
      <c r="I528" s="290">
        <v>-0.1</v>
      </c>
      <c r="J528" s="291">
        <v>0.0</v>
      </c>
      <c r="K528" s="290">
        <v>-9.2471966585738E-6</v>
      </c>
      <c r="L528" s="292">
        <v>-9.983070946749278E-4</v>
      </c>
      <c r="M528" s="293" t="s">
        <v>631</v>
      </c>
      <c r="N528" s="294">
        <v>-1.4830077858035104</v>
      </c>
      <c r="O528" s="295" t="s">
        <v>306</v>
      </c>
      <c r="P528" s="295" t="s">
        <v>632</v>
      </c>
      <c r="Q528" s="296">
        <v>0.0207</v>
      </c>
      <c r="R528" s="297" t="s">
        <v>644</v>
      </c>
      <c r="S528" s="298" t="s">
        <v>1046</v>
      </c>
      <c r="T528" s="298"/>
      <c r="U528" s="299">
        <v>2370.81</v>
      </c>
      <c r="V528" s="300">
        <v>8.731193136522961</v>
      </c>
      <c r="W528" s="300">
        <v>2947.796973754622</v>
      </c>
      <c r="X528" s="300">
        <v>9.050667525958637</v>
      </c>
      <c r="Y528" s="301">
        <v>-9.02359157612027E-10</v>
      </c>
      <c r="Z528" s="302">
        <v>0.001758758588693804</v>
      </c>
      <c r="AA528">
        <v>-0.057008366681879474</v>
      </c>
      <c r="AB528" s="172">
        <v>51.0</v>
      </c>
      <c r="AC528" s="303">
        <v>20978.366037168893</v>
      </c>
      <c r="AD528" s="304"/>
      <c r="AE528" s="304"/>
      <c r="AF528" s="304"/>
    </row>
    <row r="529">
      <c r="A529" s="285">
        <v>-0.0073305921175856985</v>
      </c>
      <c r="B529" s="309" t="s">
        <v>1227</v>
      </c>
      <c r="C529" s="287">
        <v>14700.0</v>
      </c>
      <c r="D529" s="288">
        <v>0.0</v>
      </c>
      <c r="E529" s="289">
        <v>12001.000000000002</v>
      </c>
      <c r="F529" s="290">
        <v>-0.0020199811723735192</v>
      </c>
      <c r="G529" s="290">
        <v>-6.7386568087752465</v>
      </c>
      <c r="H529" s="290">
        <v>-8.4</v>
      </c>
      <c r="I529" s="290">
        <v>-1.0</v>
      </c>
      <c r="J529" s="291">
        <v>-0.0068</v>
      </c>
      <c r="K529" s="290">
        <v>-5.38401577680444E-4</v>
      </c>
      <c r="L529" s="292">
        <v>-0.0029715471573126965</v>
      </c>
      <c r="M529" s="293" t="s">
        <v>738</v>
      </c>
      <c r="N529" s="294">
        <v>-5.606930562074592</v>
      </c>
      <c r="O529" s="295" t="s">
        <v>306</v>
      </c>
      <c r="P529" s="295" t="s">
        <v>632</v>
      </c>
      <c r="Q529" s="296">
        <v>176.41470000000004</v>
      </c>
      <c r="R529" s="297" t="s">
        <v>644</v>
      </c>
      <c r="S529" s="298" t="s">
        <v>1046</v>
      </c>
      <c r="T529" s="298"/>
      <c r="U529" s="299">
        <v>1755.08</v>
      </c>
      <c r="V529" s="300">
        <v>8.375686578389589</v>
      </c>
      <c r="W529" s="300">
        <v>2947.796973754622</v>
      </c>
      <c r="X529" s="300">
        <v>9.050667525958637</v>
      </c>
      <c r="Y529" s="301">
        <v>-2.3794398083248795E-5</v>
      </c>
      <c r="Z529" s="302">
        <v>0.01130434733365593</v>
      </c>
      <c r="AA529">
        <v>-0.11740965395874192</v>
      </c>
      <c r="AB529" s="172">
        <v>3.0</v>
      </c>
      <c r="AC529" s="303">
        <v>14772.91730553994</v>
      </c>
      <c r="AD529" s="304"/>
      <c r="AE529" s="304"/>
      <c r="AF529" s="304"/>
    </row>
    <row r="530">
      <c r="A530" s="285">
        <v>0.008900176800431436</v>
      </c>
      <c r="B530" s="309" t="s">
        <v>1228</v>
      </c>
      <c r="C530" s="287">
        <v>16700.0</v>
      </c>
      <c r="D530" s="288">
        <v>-0.01764705882352946</v>
      </c>
      <c r="E530" s="289">
        <v>258001.00000000003</v>
      </c>
      <c r="F530" s="290">
        <v>0.009610008945292249</v>
      </c>
      <c r="G530" s="290">
        <v>2.1404829461771597</v>
      </c>
      <c r="H530" s="290">
        <v>-0.35217391304</v>
      </c>
      <c r="I530" s="290">
        <v>0.7391304348</v>
      </c>
      <c r="J530" s="291">
        <v>0.1284</v>
      </c>
      <c r="K530" s="290">
        <v>0.007431344850415838</v>
      </c>
      <c r="L530" s="292">
        <v>-0.018378571161146343</v>
      </c>
      <c r="M530" s="293" t="s">
        <v>306</v>
      </c>
      <c r="N530" s="294">
        <v>2.3319655106044674</v>
      </c>
      <c r="O530" s="295" t="s">
        <v>306</v>
      </c>
      <c r="P530" s="295" t="s">
        <v>640</v>
      </c>
      <c r="Q530" s="296">
        <v>4308.616700000001</v>
      </c>
      <c r="R530" s="297" t="s">
        <v>633</v>
      </c>
      <c r="S530" s="298" t="s">
        <v>642</v>
      </c>
      <c r="T530" s="298"/>
      <c r="U530" s="299">
        <v>1016.14</v>
      </c>
      <c r="V530" s="300">
        <v>16.434743244041176</v>
      </c>
      <c r="W530" s="300">
        <v>2393.932165164847</v>
      </c>
      <c r="X530" s="300">
        <v>15.498907027838142</v>
      </c>
      <c r="Y530" s="301">
        <v>7.412018098438573E-4</v>
      </c>
      <c r="Z530" s="302">
        <v>0.02290691446135975</v>
      </c>
      <c r="AA530">
        <v>-0.2134801751424087</v>
      </c>
      <c r="AB530" s="172">
        <v>51.0</v>
      </c>
      <c r="AC530" s="303">
        <v>15893.976460781178</v>
      </c>
      <c r="AD530" s="304"/>
      <c r="AE530" s="304"/>
      <c r="AF530" s="304"/>
    </row>
    <row r="531">
      <c r="A531" s="285">
        <v>0.001679278429537812</v>
      </c>
      <c r="B531" s="309" t="s">
        <v>1229</v>
      </c>
      <c r="C531" s="287">
        <v>13800.0</v>
      </c>
      <c r="D531" s="288">
        <v>-0.007194244604316502</v>
      </c>
      <c r="E531" s="289">
        <v>557301.0</v>
      </c>
      <c r="F531" s="290">
        <v>9.839206710731984E-4</v>
      </c>
      <c r="G531" s="290">
        <v>-0.7527715240684699</v>
      </c>
      <c r="H531" s="290">
        <v>-0.86666666666</v>
      </c>
      <c r="I531" s="290">
        <v>0.6666666667</v>
      </c>
      <c r="J531" s="291">
        <v>0.0146</v>
      </c>
      <c r="K531" s="290">
        <v>0.003662518545399514</v>
      </c>
      <c r="L531" s="292">
        <v>-0.02333374025064097</v>
      </c>
      <c r="M531" s="293" t="s">
        <v>306</v>
      </c>
      <c r="N531" s="294">
        <v>-0.01775736981630227</v>
      </c>
      <c r="O531" s="295" t="s">
        <v>306</v>
      </c>
      <c r="P531" s="295" t="s">
        <v>650</v>
      </c>
      <c r="Q531" s="296">
        <v>7690.7538</v>
      </c>
      <c r="R531" s="297" t="s">
        <v>644</v>
      </c>
      <c r="S531" s="298" t="s">
        <v>651</v>
      </c>
      <c r="T531" s="298" t="s">
        <v>1230</v>
      </c>
      <c r="U531" s="299">
        <v>1656.13</v>
      </c>
      <c r="V531" s="300">
        <v>8.332679197889053</v>
      </c>
      <c r="W531" s="300">
        <v>1747.6389274377245</v>
      </c>
      <c r="X531" s="300">
        <v>8.327206461722362</v>
      </c>
      <c r="Y531" s="301">
        <v>2.708410993028819E-4</v>
      </c>
      <c r="Z531" s="302">
        <v>-3.65724196250274E-5</v>
      </c>
      <c r="AA531">
        <v>-0.09574699804846243</v>
      </c>
      <c r="AB531" s="172">
        <v>51.0</v>
      </c>
      <c r="AC531" s="303">
        <v>13232.764612602628</v>
      </c>
      <c r="AD531" s="304"/>
      <c r="AE531" s="304"/>
      <c r="AF531" s="304"/>
    </row>
    <row r="532">
      <c r="A532" s="285">
        <v>-0.00363421391523359</v>
      </c>
      <c r="B532" s="309" t="s">
        <v>1231</v>
      </c>
      <c r="C532" s="287">
        <v>7200.0</v>
      </c>
      <c r="D532" s="288">
        <v>0.0</v>
      </c>
      <c r="E532" s="289">
        <v>7801.0</v>
      </c>
      <c r="F532" s="290">
        <v>-8.464414192535757E-4</v>
      </c>
      <c r="G532" s="290">
        <v>-6.712328856742093</v>
      </c>
      <c r="H532" s="290">
        <v>-2.2</v>
      </c>
      <c r="I532" s="290">
        <v>-1.0</v>
      </c>
      <c r="J532" s="291">
        <v>0.0</v>
      </c>
      <c r="K532" s="290">
        <v>-3.7939226185942026E-4</v>
      </c>
      <c r="L532" s="292">
        <v>-8.425491248674881E-4</v>
      </c>
      <c r="M532" s="293" t="s">
        <v>654</v>
      </c>
      <c r="N532" s="294">
        <v>-3.90711685005223</v>
      </c>
      <c r="O532" s="295" t="s">
        <v>306</v>
      </c>
      <c r="P532" s="295" t="s">
        <v>632</v>
      </c>
      <c r="Q532" s="296">
        <v>56.1672</v>
      </c>
      <c r="R532" s="297" t="s">
        <v>644</v>
      </c>
      <c r="S532" s="298" t="s">
        <v>664</v>
      </c>
      <c r="T532" s="298"/>
      <c r="U532" s="299">
        <v>1460.32</v>
      </c>
      <c r="V532" s="300">
        <v>4.930426207954421</v>
      </c>
      <c r="W532" s="300">
        <v>1378.3187956356803</v>
      </c>
      <c r="X532" s="300">
        <v>13.028471494035479</v>
      </c>
      <c r="Y532" s="301">
        <v>-3.7634376517039095E-6</v>
      </c>
      <c r="Z532" s="302">
        <v>0.0035406464844955085</v>
      </c>
      <c r="AA532">
        <v>0.24117242887633128</v>
      </c>
      <c r="AB532" s="172">
        <v>4.0</v>
      </c>
      <c r="AC532" s="303">
        <v>7293.761264267078</v>
      </c>
      <c r="AD532" s="304"/>
      <c r="AE532" s="304"/>
      <c r="AF532" s="304"/>
    </row>
    <row r="533">
      <c r="A533" s="285">
        <v>-0.003850668511168651</v>
      </c>
      <c r="B533" s="309" t="s">
        <v>1232</v>
      </c>
      <c r="C533" s="287">
        <v>5000.0</v>
      </c>
      <c r="D533" s="288">
        <v>0.0</v>
      </c>
      <c r="E533" s="289">
        <v>1.0</v>
      </c>
      <c r="F533" s="290">
        <v>-0.0020197974124098465</v>
      </c>
      <c r="G533" s="290">
        <v>-4.670995830391286</v>
      </c>
      <c r="H533" s="290">
        <v>-2.06</v>
      </c>
      <c r="I533" s="290">
        <v>-0.1</v>
      </c>
      <c r="J533" s="291">
        <v>0.0</v>
      </c>
      <c r="K533" s="290">
        <v>-1.9485416626908102E-4</v>
      </c>
      <c r="L533" s="292">
        <v>-0.0020158825065532465</v>
      </c>
      <c r="M533" s="293" t="s">
        <v>631</v>
      </c>
      <c r="N533" s="294">
        <v>-2.7533844341792837</v>
      </c>
      <c r="O533" s="295" t="s">
        <v>306</v>
      </c>
      <c r="P533" s="295" t="s">
        <v>658</v>
      </c>
      <c r="Q533" s="296">
        <v>0.005</v>
      </c>
      <c r="R533" s="297" t="s">
        <v>641</v>
      </c>
      <c r="S533" s="298" t="s">
        <v>668</v>
      </c>
      <c r="T533" s="298"/>
      <c r="U533" s="299">
        <v>-584.35</v>
      </c>
      <c r="V533" s="300" t="s">
        <v>306</v>
      </c>
      <c r="W533" s="300">
        <v>2594.6693386284364</v>
      </c>
      <c r="X533" s="300">
        <v>20.767722146730023</v>
      </c>
      <c r="Y533" s="301">
        <v>-3.537529748381262E-10</v>
      </c>
      <c r="Z533" s="302">
        <v>0.00553952951878512</v>
      </c>
      <c r="AA533">
        <v>-0.5994558313852163</v>
      </c>
      <c r="AB533" s="172">
        <v>51.0</v>
      </c>
      <c r="AC533" s="303">
        <v>5004.499106529628</v>
      </c>
      <c r="AD533" s="304"/>
      <c r="AE533" s="304"/>
      <c r="AF533" s="304"/>
    </row>
    <row r="534">
      <c r="A534" s="285">
        <v>0.007850040948522336</v>
      </c>
      <c r="B534" s="309" t="s">
        <v>1233</v>
      </c>
      <c r="C534" s="287">
        <v>14900.0</v>
      </c>
      <c r="D534" s="288">
        <v>0.013605442176870763</v>
      </c>
      <c r="E534" s="289">
        <v>898101.0</v>
      </c>
      <c r="F534" s="290">
        <v>0.006073860504741748</v>
      </c>
      <c r="G534" s="290">
        <v>2.3829382795528247</v>
      </c>
      <c r="H534" s="290">
        <v>-0.3</v>
      </c>
      <c r="I534" s="290">
        <v>1.0</v>
      </c>
      <c r="J534" s="291">
        <v>0.0719</v>
      </c>
      <c r="K534" s="290">
        <v>0.0026949583731447316</v>
      </c>
      <c r="L534" s="292">
        <v>0.00439239896049896</v>
      </c>
      <c r="M534" s="293" t="s">
        <v>306</v>
      </c>
      <c r="N534" s="294">
        <v>3.113480638147137</v>
      </c>
      <c r="O534" s="295" t="s">
        <v>306</v>
      </c>
      <c r="P534" s="295" t="s">
        <v>640</v>
      </c>
      <c r="Q534" s="296">
        <v>13381.7049</v>
      </c>
      <c r="R534" s="297" t="s">
        <v>641</v>
      </c>
      <c r="S534" s="298" t="s">
        <v>908</v>
      </c>
      <c r="T534" s="298" t="s">
        <v>908</v>
      </c>
      <c r="U534" s="299">
        <v>762.39</v>
      </c>
      <c r="V534" s="300">
        <v>19.543803040438622</v>
      </c>
      <c r="W534" s="300">
        <v>3588.979066283138</v>
      </c>
      <c r="X534" s="300">
        <v>14.220004437338755</v>
      </c>
      <c r="Y534" s="301">
        <v>0.001967381607844466</v>
      </c>
      <c r="Z534" s="302">
        <v>0.019084666529318187</v>
      </c>
      <c r="AA534">
        <v>-0.34807985212676595</v>
      </c>
      <c r="AB534" s="172">
        <v>65.0</v>
      </c>
      <c r="AC534" s="303">
        <v>14951.656642538888</v>
      </c>
      <c r="AD534" s="304"/>
      <c r="AE534" s="304"/>
      <c r="AF534" s="304"/>
    </row>
    <row r="535">
      <c r="A535" s="285">
        <v>-0.0061998552510032475</v>
      </c>
      <c r="B535" s="309" t="s">
        <v>1234</v>
      </c>
      <c r="C535" s="287">
        <v>25900.0</v>
      </c>
      <c r="D535" s="288">
        <v>0.0</v>
      </c>
      <c r="E535" s="289">
        <v>1510.0</v>
      </c>
      <c r="F535" s="290">
        <v>-7.936372690527794E-4</v>
      </c>
      <c r="G535" s="290">
        <v>-7.704770047919639</v>
      </c>
      <c r="H535" s="290">
        <v>-8.4</v>
      </c>
      <c r="I535" s="290">
        <v>-1.0</v>
      </c>
      <c r="J535" s="291">
        <v>0.0</v>
      </c>
      <c r="K535" s="290">
        <v>-5.387234573456868E-4</v>
      </c>
      <c r="L535" s="292">
        <v>-0.0021785209526125698</v>
      </c>
      <c r="M535" s="293" t="s">
        <v>738</v>
      </c>
      <c r="N535" s="294">
        <v>-5.687038805238804</v>
      </c>
      <c r="O535" s="295" t="s">
        <v>306</v>
      </c>
      <c r="P535" s="295" t="s">
        <v>632</v>
      </c>
      <c r="Q535" s="296">
        <v>39.109</v>
      </c>
      <c r="R535" s="297" t="s">
        <v>633</v>
      </c>
      <c r="S535" s="298" t="s">
        <v>634</v>
      </c>
      <c r="T535" s="298"/>
      <c r="U535" s="299">
        <v>3591.9</v>
      </c>
      <c r="V535" s="300">
        <v>7.210668448453465</v>
      </c>
      <c r="W535" s="300">
        <v>4139.374661005126</v>
      </c>
      <c r="X535" s="300">
        <v>14.081652432730401</v>
      </c>
      <c r="Y535" s="301">
        <v>-4.465255728435887E-6</v>
      </c>
      <c r="Z535" s="302">
        <v>0.004557911016334997</v>
      </c>
      <c r="AA535">
        <v>0.1781050661220569</v>
      </c>
      <c r="AB535" s="172">
        <v>51.0</v>
      </c>
      <c r="AC535" s="303">
        <v>26117.497650945563</v>
      </c>
      <c r="AD535" s="304"/>
      <c r="AE535" s="304"/>
      <c r="AF535" s="304"/>
    </row>
    <row r="536">
      <c r="A536" s="285">
        <v>-0.004722111898751138</v>
      </c>
      <c r="B536" s="309" t="s">
        <v>1235</v>
      </c>
      <c r="C536" s="287">
        <v>5600.0</v>
      </c>
      <c r="D536" s="288">
        <v>-0.05084745762711873</v>
      </c>
      <c r="E536" s="289">
        <v>301.0</v>
      </c>
      <c r="F536" s="290">
        <v>-0.0019952229678504973</v>
      </c>
      <c r="G536" s="290">
        <v>-6.746005615004769</v>
      </c>
      <c r="H536" s="290">
        <v>-2.2</v>
      </c>
      <c r="I536" s="290">
        <v>-1.0</v>
      </c>
      <c r="J536" s="291">
        <v>0.0172</v>
      </c>
      <c r="K536" s="290">
        <v>2.47691203608585E-4</v>
      </c>
      <c r="L536" s="292">
        <v>-0.0019913399902027405</v>
      </c>
      <c r="M536" s="293" t="s">
        <v>636</v>
      </c>
      <c r="N536" s="294">
        <v>-4.637620079717681</v>
      </c>
      <c r="O536" s="295" t="s">
        <v>306</v>
      </c>
      <c r="P536" s="295" t="s">
        <v>637</v>
      </c>
      <c r="Q536" s="296">
        <v>1.6856</v>
      </c>
      <c r="R536" s="297" t="s">
        <v>644</v>
      </c>
      <c r="S536" s="298" t="s">
        <v>634</v>
      </c>
      <c r="T536" s="298"/>
      <c r="U536" s="299">
        <v>51.71</v>
      </c>
      <c r="V536" s="300">
        <v>108.29626764649004</v>
      </c>
      <c r="W536" s="300">
        <v>4139.374661005126</v>
      </c>
      <c r="X536" s="300">
        <v>14.081652432730401</v>
      </c>
      <c r="Y536" s="301">
        <v>-1.4522793836760586E-7</v>
      </c>
      <c r="Z536" s="302">
        <v>0.009232230250761657</v>
      </c>
      <c r="AA536">
        <v>-0.5980269873506429</v>
      </c>
      <c r="AB536" s="172">
        <v>51.0</v>
      </c>
      <c r="AC536" s="303">
        <v>5832.149697224092</v>
      </c>
      <c r="AD536" s="304"/>
      <c r="AE536" s="304"/>
      <c r="AF536" s="304"/>
    </row>
    <row r="537">
      <c r="A537" s="285">
        <v>-4.357162799249168E-4</v>
      </c>
      <c r="B537" s="309" t="s">
        <v>1236</v>
      </c>
      <c r="C537" s="287">
        <v>17150.0</v>
      </c>
      <c r="D537" s="288">
        <v>0.0029239766081869956</v>
      </c>
      <c r="E537" s="289">
        <v>21910.0</v>
      </c>
      <c r="F537" s="290">
        <v>2.550687284244454E-4</v>
      </c>
      <c r="G537" s="290">
        <v>-1.4733949728909868</v>
      </c>
      <c r="H537" s="290">
        <v>-1.0</v>
      </c>
      <c r="I537" s="290">
        <v>0.0</v>
      </c>
      <c r="J537" s="291">
        <v>0.0118</v>
      </c>
      <c r="K537" s="290">
        <v>4.7625637908903505E-4</v>
      </c>
      <c r="L537" s="292">
        <v>-0.005072481660648854</v>
      </c>
      <c r="M537" s="293" t="s">
        <v>306</v>
      </c>
      <c r="N537" s="294">
        <v>-0.05463704239752021</v>
      </c>
      <c r="O537" s="295" t="s">
        <v>306</v>
      </c>
      <c r="P537" s="295" t="s">
        <v>650</v>
      </c>
      <c r="Q537" s="296">
        <v>375.7565</v>
      </c>
      <c r="R537" s="297" t="s">
        <v>633</v>
      </c>
      <c r="S537" s="298" t="s">
        <v>1046</v>
      </c>
      <c r="T537" s="298"/>
      <c r="U537" s="299">
        <v>2333.82</v>
      </c>
      <c r="V537" s="300">
        <v>7.348467319673325</v>
      </c>
      <c r="W537" s="300">
        <v>2947.796973754622</v>
      </c>
      <c r="X537" s="300">
        <v>9.050667525958637</v>
      </c>
      <c r="Y537" s="301">
        <v>-2.779333632996332E-6</v>
      </c>
      <c r="Z537" s="302">
        <v>-1.6302799236835047E-4</v>
      </c>
      <c r="AA537">
        <v>-0.006768512312233299</v>
      </c>
      <c r="AB537" s="172">
        <v>51.0</v>
      </c>
      <c r="AC537" s="303">
        <v>17132.20679769699</v>
      </c>
      <c r="AD537" s="304"/>
      <c r="AE537" s="304"/>
      <c r="AF537" s="304"/>
    </row>
    <row r="538">
      <c r="A538" s="285">
        <v>-0.0019043103624301761</v>
      </c>
      <c r="B538" s="309" t="s">
        <v>1237</v>
      </c>
      <c r="C538" s="287">
        <v>6180.0</v>
      </c>
      <c r="D538" s="288">
        <v>0.0</v>
      </c>
      <c r="E538" s="289">
        <v>7610.0</v>
      </c>
      <c r="F538" s="290">
        <v>-0.0020317253864679603</v>
      </c>
      <c r="G538" s="290">
        <v>-1.5104038419972148</v>
      </c>
      <c r="H538" s="290">
        <v>-0.82666666666</v>
      </c>
      <c r="I538" s="290">
        <v>0.8666666667</v>
      </c>
      <c r="J538" s="291">
        <v>0.0169</v>
      </c>
      <c r="K538" s="290">
        <v>4.0826201859888714E-5</v>
      </c>
      <c r="L538" s="292">
        <v>-0.0020277978830041767</v>
      </c>
      <c r="M538" s="293" t="s">
        <v>631</v>
      </c>
      <c r="N538" s="294">
        <v>-0.3337194629418315</v>
      </c>
      <c r="O538" s="295" t="s">
        <v>306</v>
      </c>
      <c r="P538" s="295" t="s">
        <v>650</v>
      </c>
      <c r="Q538" s="296">
        <v>47.0298</v>
      </c>
      <c r="R538" s="297" t="s">
        <v>633</v>
      </c>
      <c r="S538" s="298" t="s">
        <v>708</v>
      </c>
      <c r="T538" s="298"/>
      <c r="U538" s="299">
        <v>-160.03</v>
      </c>
      <c r="V538" s="300" t="s">
        <v>306</v>
      </c>
      <c r="W538" s="300">
        <v>2337.9027911782223</v>
      </c>
      <c r="X538" s="300">
        <v>38.81810010297964</v>
      </c>
      <c r="Y538" s="301">
        <v>-1.6374577237730464E-6</v>
      </c>
      <c r="Z538" s="302">
        <v>6.562661198169851E-4</v>
      </c>
      <c r="AA538">
        <v>-0.5939462575118953</v>
      </c>
      <c r="AB538" s="172">
        <v>51.0</v>
      </c>
      <c r="AC538" s="303">
        <v>6145.080679949502</v>
      </c>
      <c r="AD538" s="304"/>
      <c r="AE538" s="304"/>
      <c r="AF538" s="304"/>
    </row>
    <row r="539">
      <c r="A539" s="285">
        <v>-0.0033588368866358945</v>
      </c>
      <c r="B539" s="309" t="s">
        <v>1238</v>
      </c>
      <c r="C539" s="287">
        <v>47700.0</v>
      </c>
      <c r="D539" s="288">
        <v>0.0</v>
      </c>
      <c r="E539" s="289">
        <v>910.0</v>
      </c>
      <c r="F539" s="290">
        <v>-0.0019990794904426613</v>
      </c>
      <c r="G539" s="290">
        <v>-3.6348148248854435</v>
      </c>
      <c r="H539" s="290">
        <v>-1.518181818182</v>
      </c>
      <c r="I539" s="290">
        <v>-0.09090909091</v>
      </c>
      <c r="J539" s="291">
        <v>-0.0606</v>
      </c>
      <c r="K539" s="290">
        <v>-1.95923213767414E-4</v>
      </c>
      <c r="L539" s="292">
        <v>-0.001995245482037237</v>
      </c>
      <c r="M539" s="293" t="s">
        <v>631</v>
      </c>
      <c r="N539" s="294">
        <v>-2.716569554800416</v>
      </c>
      <c r="O539" s="295" t="s">
        <v>306</v>
      </c>
      <c r="P539" s="295" t="s">
        <v>632</v>
      </c>
      <c r="Q539" s="296">
        <v>43.407</v>
      </c>
      <c r="R539" s="297" t="s">
        <v>633</v>
      </c>
      <c r="S539" s="298" t="s">
        <v>668</v>
      </c>
      <c r="T539" s="298"/>
      <c r="U539" s="299">
        <v>7476.0</v>
      </c>
      <c r="V539" s="300">
        <v>6.380417335473515</v>
      </c>
      <c r="W539" s="300">
        <v>2594.6693386284364</v>
      </c>
      <c r="X539" s="300">
        <v>20.767722146730023</v>
      </c>
      <c r="Y539" s="301">
        <v>-2.6798718524489147E-6</v>
      </c>
      <c r="Z539" s="302">
        <v>0.005409109941487876</v>
      </c>
      <c r="AA539">
        <v>0.38560439650932965</v>
      </c>
      <c r="AB539" s="172">
        <v>51.0</v>
      </c>
      <c r="AC539" s="303">
        <v>48759.843852432736</v>
      </c>
      <c r="AD539" s="304"/>
      <c r="AE539" s="304"/>
      <c r="AF539" s="304"/>
    </row>
    <row r="540">
      <c r="A540" s="285">
        <v>0.004519199051408496</v>
      </c>
      <c r="B540" s="309" t="s">
        <v>1239</v>
      </c>
      <c r="C540" s="287">
        <v>15000.0</v>
      </c>
      <c r="D540" s="288">
        <v>0.0</v>
      </c>
      <c r="E540" s="289">
        <v>1.0</v>
      </c>
      <c r="F540" s="290">
        <v>0.004990911404170339</v>
      </c>
      <c r="G540" s="290">
        <v>1.8674673535091226</v>
      </c>
      <c r="H540" s="290">
        <v>-0.3</v>
      </c>
      <c r="I540" s="290">
        <v>1.0</v>
      </c>
      <c r="J540" s="291">
        <v>0.0638</v>
      </c>
      <c r="K540" s="290">
        <v>0.0015921734546588701</v>
      </c>
      <c r="L540" s="292">
        <v>0.00499474982120539</v>
      </c>
      <c r="M540" s="293" t="s">
        <v>306</v>
      </c>
      <c r="N540" s="294">
        <v>2.372163954620677</v>
      </c>
      <c r="O540" s="295" t="s">
        <v>306</v>
      </c>
      <c r="P540" s="295" t="s">
        <v>650</v>
      </c>
      <c r="Q540" s="296">
        <v>0.015</v>
      </c>
      <c r="R540" s="297" t="s">
        <v>644</v>
      </c>
      <c r="S540" s="298" t="s">
        <v>645</v>
      </c>
      <c r="T540" s="298"/>
      <c r="U540" s="299">
        <v>38.72</v>
      </c>
      <c r="V540" s="300">
        <v>387.39669421487605</v>
      </c>
      <c r="W540" s="300">
        <v>3169.964778636018</v>
      </c>
      <c r="X540" s="300">
        <v>17.35913669889833</v>
      </c>
      <c r="Y540" s="301">
        <v>1.2703616023152064E-9</v>
      </c>
      <c r="Z540" s="302">
        <v>0.011879401322730273</v>
      </c>
      <c r="AA540">
        <v>-0.5990012643542202</v>
      </c>
      <c r="AB540" s="172">
        <v>75.0</v>
      </c>
      <c r="AC540" s="303">
        <v>15169.239824307391</v>
      </c>
      <c r="AD540" s="304"/>
      <c r="AE540" s="304"/>
      <c r="AF540" s="304"/>
    </row>
    <row r="541">
      <c r="A541" s="285">
        <v>-0.0012077903028665643</v>
      </c>
      <c r="B541" s="309" t="s">
        <v>1240</v>
      </c>
      <c r="C541" s="287">
        <v>16700.0</v>
      </c>
      <c r="D541" s="288">
        <v>0.0</v>
      </c>
      <c r="E541" s="289">
        <v>1.0</v>
      </c>
      <c r="F541" s="290">
        <v>3.6326077027129706E-4</v>
      </c>
      <c r="G541" s="290">
        <v>-3.6337773848098505</v>
      </c>
      <c r="H541" s="290">
        <v>-2.06</v>
      </c>
      <c r="I541" s="290">
        <v>-0.1</v>
      </c>
      <c r="J541" s="291">
        <v>0.0</v>
      </c>
      <c r="K541" s="290">
        <v>8.017006343121204E-4</v>
      </c>
      <c r="L541" s="292">
        <v>-0.001271464613858029</v>
      </c>
      <c r="M541" s="293" t="s">
        <v>306</v>
      </c>
      <c r="N541" s="294">
        <v>-2.215488601497427</v>
      </c>
      <c r="O541" s="295" t="s">
        <v>306</v>
      </c>
      <c r="P541" s="295" t="s">
        <v>658</v>
      </c>
      <c r="Q541" s="296">
        <v>0.0167</v>
      </c>
      <c r="R541" s="297" t="s">
        <v>641</v>
      </c>
      <c r="S541" s="298" t="s">
        <v>668</v>
      </c>
      <c r="T541" s="298"/>
      <c r="U541" s="299">
        <v>3211.47</v>
      </c>
      <c r="V541" s="300">
        <v>5.200110852662489</v>
      </c>
      <c r="W541" s="300">
        <v>2594.6693386284364</v>
      </c>
      <c r="X541" s="300">
        <v>20.767722146730023</v>
      </c>
      <c r="Y541" s="301">
        <v>-3.5298209317079707E-10</v>
      </c>
      <c r="Z541" s="302">
        <v>-8.144375998741255E-4</v>
      </c>
      <c r="AA541">
        <v>0.595290437869715</v>
      </c>
      <c r="AB541" s="172">
        <v>6.0</v>
      </c>
      <c r="AC541" s="303">
        <v>17248.82489576223</v>
      </c>
      <c r="AD541" s="304"/>
      <c r="AE541" s="304"/>
      <c r="AF541" s="304"/>
    </row>
    <row r="542">
      <c r="A542" s="285">
        <v>-0.008243017604570604</v>
      </c>
      <c r="B542" s="309" t="s">
        <v>1241</v>
      </c>
      <c r="C542" s="287">
        <v>18700.0</v>
      </c>
      <c r="D542" s="288">
        <v>-0.0788177339901478</v>
      </c>
      <c r="E542" s="289">
        <v>44400.99999999999</v>
      </c>
      <c r="F542" s="290">
        <v>-0.001980751781695499</v>
      </c>
      <c r="G542" s="290">
        <v>-7.748156342262574</v>
      </c>
      <c r="H542" s="290">
        <v>-8.4</v>
      </c>
      <c r="I542" s="290">
        <v>-1.0</v>
      </c>
      <c r="J542" s="291">
        <v>-0.0743</v>
      </c>
      <c r="K542" s="290">
        <v>-2.8964535293731354E-6</v>
      </c>
      <c r="L542" s="292">
        <v>-0.0019768650626750383</v>
      </c>
      <c r="M542" s="293" t="s">
        <v>738</v>
      </c>
      <c r="N542" s="294">
        <v>-5.434954919803809</v>
      </c>
      <c r="O542" s="295" t="s">
        <v>306</v>
      </c>
      <c r="P542" s="295" t="s">
        <v>637</v>
      </c>
      <c r="Q542" s="296">
        <v>830.2986999999998</v>
      </c>
      <c r="R542" s="297" t="s">
        <v>644</v>
      </c>
      <c r="S542" s="298" t="s">
        <v>708</v>
      </c>
      <c r="T542" s="298"/>
      <c r="U542" s="299">
        <v>210.0</v>
      </c>
      <c r="V542" s="300">
        <v>89.04761904761905</v>
      </c>
      <c r="W542" s="300">
        <v>2337.9027911782223</v>
      </c>
      <c r="X542" s="300">
        <v>38.81810010297964</v>
      </c>
      <c r="Y542" s="301">
        <v>-1.2531726713394306E-4</v>
      </c>
      <c r="Z542" s="302">
        <v>0.010744808599561914</v>
      </c>
      <c r="AA542">
        <v>-0.30546587790771773</v>
      </c>
      <c r="AB542" s="172">
        <v>8.0</v>
      </c>
      <c r="AC542" s="303">
        <v>19858.932088207024</v>
      </c>
      <c r="AD542" s="304"/>
      <c r="AE542" s="304"/>
      <c r="AF542" s="304"/>
    </row>
    <row r="543">
      <c r="A543" s="285">
        <v>-0.005085264956911825</v>
      </c>
      <c r="B543" s="309" t="s">
        <v>1242</v>
      </c>
      <c r="C543" s="287">
        <v>12000.0</v>
      </c>
      <c r="D543" s="288">
        <v>-0.024390243902439046</v>
      </c>
      <c r="E543" s="289">
        <v>25000.999999999996</v>
      </c>
      <c r="F543" s="290">
        <v>-0.0019852788180145416</v>
      </c>
      <c r="G543" s="290">
        <v>-6.732745054874762</v>
      </c>
      <c r="H543" s="290">
        <v>-2.2</v>
      </c>
      <c r="I543" s="290">
        <v>-1.0</v>
      </c>
      <c r="J543" s="291">
        <v>-0.0476</v>
      </c>
      <c r="K543" s="290">
        <v>-5.082618815415038E-4</v>
      </c>
      <c r="L543" s="292">
        <v>-0.001981415219735558</v>
      </c>
      <c r="M543" s="293" t="s">
        <v>654</v>
      </c>
      <c r="N543" s="294">
        <v>-4.482122549973112</v>
      </c>
      <c r="O543" s="295" t="s">
        <v>306</v>
      </c>
      <c r="P543" s="295" t="s">
        <v>637</v>
      </c>
      <c r="Q543" s="296">
        <v>300.01199999999994</v>
      </c>
      <c r="R543" s="297" t="s">
        <v>644</v>
      </c>
      <c r="S543" s="298" t="s">
        <v>708</v>
      </c>
      <c r="T543" s="298"/>
      <c r="U543" s="299">
        <v>350.0</v>
      </c>
      <c r="V543" s="300">
        <v>34.285714285714285</v>
      </c>
      <c r="W543" s="300">
        <v>2337.9027911782223</v>
      </c>
      <c r="X543" s="300">
        <v>38.81810010297964</v>
      </c>
      <c r="Y543" s="301">
        <v>-2.8120033569304324E-5</v>
      </c>
      <c r="Z543" s="302">
        <v>0.008877845959411244</v>
      </c>
      <c r="AA543">
        <v>-0.3086309162419284</v>
      </c>
      <c r="AB543" s="172">
        <v>75.0</v>
      </c>
      <c r="AC543" s="303">
        <v>12556.14722284561</v>
      </c>
      <c r="AD543" s="304"/>
      <c r="AE543" s="304"/>
      <c r="AF543" s="304"/>
    </row>
    <row r="544">
      <c r="A544" s="285">
        <v>0.005218504400417976</v>
      </c>
      <c r="B544" s="309" t="s">
        <v>1243</v>
      </c>
      <c r="C544" s="287">
        <v>107400.0</v>
      </c>
      <c r="D544" s="288">
        <v>0.0</v>
      </c>
      <c r="E544" s="289">
        <v>2138610.0</v>
      </c>
      <c r="F544" s="290">
        <v>0.005660280934173827</v>
      </c>
      <c r="G544" s="290">
        <v>2.0577544765998237</v>
      </c>
      <c r="H544" s="290">
        <v>0.7</v>
      </c>
      <c r="I544" s="290">
        <v>1.0</v>
      </c>
      <c r="J544" s="291">
        <v>0.0507</v>
      </c>
      <c r="K544" s="290">
        <v>0.0013219638242122937</v>
      </c>
      <c r="L544" s="292">
        <v>0.00566418058100338</v>
      </c>
      <c r="M544" s="293" t="s">
        <v>306</v>
      </c>
      <c r="N544" s="294">
        <v>5.543097544796062</v>
      </c>
      <c r="O544" s="295" t="s">
        <v>306</v>
      </c>
      <c r="P544" s="295" t="s">
        <v>640</v>
      </c>
      <c r="Q544" s="296">
        <v>229686.714</v>
      </c>
      <c r="R544" s="297" t="s">
        <v>633</v>
      </c>
      <c r="S544" s="298" t="s">
        <v>661</v>
      </c>
      <c r="T544" s="298"/>
      <c r="U544" s="299">
        <v>4973.63</v>
      </c>
      <c r="V544" s="300">
        <v>21.593886155584553</v>
      </c>
      <c r="W544" s="300">
        <v>2915.235656719304</v>
      </c>
      <c r="X544" s="300">
        <v>16.748800755369235</v>
      </c>
      <c r="Y544" s="301">
        <v>0.022316873996137843</v>
      </c>
      <c r="Z544" s="302">
        <v>0.031309030229195796</v>
      </c>
      <c r="AA544">
        <v>-0.06991933065581424</v>
      </c>
      <c r="AB544" s="172">
        <v>51.0</v>
      </c>
      <c r="AC544" s="303">
        <v>106651.72178860602</v>
      </c>
      <c r="AD544" s="304"/>
      <c r="AE544" s="304"/>
      <c r="AF544" s="304"/>
    </row>
    <row r="545">
      <c r="A545" s="285">
        <v>-0.004642258208404856</v>
      </c>
      <c r="B545" s="309" t="s">
        <v>1244</v>
      </c>
      <c r="C545" s="287">
        <v>46500.0</v>
      </c>
      <c r="D545" s="288">
        <v>0.0</v>
      </c>
      <c r="E545" s="289">
        <v>314310.0</v>
      </c>
      <c r="F545" s="290">
        <v>-0.002004763162497994</v>
      </c>
      <c r="G545" s="290">
        <v>-4.943223294954482</v>
      </c>
      <c r="H545" s="290">
        <v>-2.525</v>
      </c>
      <c r="I545" s="290">
        <v>-0.875</v>
      </c>
      <c r="J545" s="291">
        <v>-0.0333</v>
      </c>
      <c r="K545" s="290">
        <v>-4.4972978463262835E-4</v>
      </c>
      <c r="L545" s="292">
        <v>-0.004813144397020853</v>
      </c>
      <c r="M545" s="293" t="s">
        <v>631</v>
      </c>
      <c r="N545" s="294">
        <v>-3.830172556807149</v>
      </c>
      <c r="O545" s="295" t="s">
        <v>306</v>
      </c>
      <c r="P545" s="295" t="s">
        <v>632</v>
      </c>
      <c r="Q545" s="296">
        <v>14615.415</v>
      </c>
      <c r="R545" s="297" t="s">
        <v>644</v>
      </c>
      <c r="S545" s="298" t="s">
        <v>708</v>
      </c>
      <c r="T545" s="298"/>
      <c r="U545" s="299">
        <v>3707.86</v>
      </c>
      <c r="V545" s="300">
        <v>12.540926572200677</v>
      </c>
      <c r="W545" s="300">
        <v>2337.9027911782223</v>
      </c>
      <c r="X545" s="300">
        <v>38.81810010297964</v>
      </c>
      <c r="Y545" s="301">
        <v>-0.0012503043100184558</v>
      </c>
      <c r="Z545" s="302">
        <v>0.007682771207137546</v>
      </c>
      <c r="AA545">
        <v>0.04170340445645193</v>
      </c>
      <c r="AB545" s="172">
        <v>65.0</v>
      </c>
      <c r="AC545" s="303">
        <v>47093.18367845675</v>
      </c>
      <c r="AD545" s="304"/>
      <c r="AE545" s="304"/>
      <c r="AF545" s="304"/>
    </row>
    <row r="546">
      <c r="A546" s="285">
        <v>0.005479771546133172</v>
      </c>
      <c r="B546" s="309" t="s">
        <v>1245</v>
      </c>
      <c r="C546" s="287">
        <v>79200.0</v>
      </c>
      <c r="D546" s="288">
        <v>0.0</v>
      </c>
      <c r="E546" s="289">
        <v>1049510.0</v>
      </c>
      <c r="F546" s="290">
        <v>0.00548541784441559</v>
      </c>
      <c r="G546" s="290">
        <v>1.7485032607120108</v>
      </c>
      <c r="H546" s="290">
        <v>-0.31935483870000003</v>
      </c>
      <c r="I546" s="290">
        <v>0.9032258065</v>
      </c>
      <c r="J546" s="291">
        <v>0.0587</v>
      </c>
      <c r="K546" s="290">
        <v>0.0032769909801647268</v>
      </c>
      <c r="L546" s="292">
        <v>-0.007139489448372573</v>
      </c>
      <c r="M546" s="293" t="s">
        <v>306</v>
      </c>
      <c r="N546" s="294">
        <v>5.054368601723038</v>
      </c>
      <c r="O546" s="295" t="s">
        <v>306</v>
      </c>
      <c r="P546" s="295" t="s">
        <v>650</v>
      </c>
      <c r="Q546" s="296">
        <v>83121.192</v>
      </c>
      <c r="R546" s="297" t="s">
        <v>633</v>
      </c>
      <c r="S546" s="298" t="s">
        <v>642</v>
      </c>
      <c r="T546" s="298"/>
      <c r="U546" s="299">
        <v>4643.19</v>
      </c>
      <c r="V546" s="300">
        <v>17.05723866565874</v>
      </c>
      <c r="W546" s="300">
        <v>2393.932165164847</v>
      </c>
      <c r="X546" s="300">
        <v>15.498907027838142</v>
      </c>
      <c r="Y546" s="301">
        <v>0.008672175727719807</v>
      </c>
      <c r="Z546" s="302">
        <v>0.028054707670051138</v>
      </c>
      <c r="AA546">
        <v>-0.13386414738700414</v>
      </c>
      <c r="AB546" s="172">
        <v>51.0</v>
      </c>
      <c r="AC546" s="303">
        <v>76970.24530834495</v>
      </c>
      <c r="AD546" s="304"/>
      <c r="AE546" s="304"/>
      <c r="AF546" s="304"/>
    </row>
    <row r="547">
      <c r="A547" s="285">
        <v>-0.0030634178023861073</v>
      </c>
      <c r="B547" s="309" t="s">
        <v>1246</v>
      </c>
      <c r="C547" s="287">
        <v>36400.0</v>
      </c>
      <c r="D547" s="288">
        <v>0.0</v>
      </c>
      <c r="E547" s="289">
        <v>1.0</v>
      </c>
      <c r="F547" s="290">
        <v>-0.0018031596818563363</v>
      </c>
      <c r="G547" s="290">
        <v>-0.8716194146128982</v>
      </c>
      <c r="H547" s="290">
        <v>-0.88</v>
      </c>
      <c r="I547" s="290">
        <v>0.6</v>
      </c>
      <c r="J547" s="291">
        <v>-0.0027</v>
      </c>
      <c r="K547" s="290">
        <v>-0.002585940752057992</v>
      </c>
      <c r="L547" s="292">
        <v>-0.0017992670033749368</v>
      </c>
      <c r="M547" s="293" t="s">
        <v>631</v>
      </c>
      <c r="N547" s="294">
        <v>-0.268589416748095</v>
      </c>
      <c r="O547" s="295" t="s">
        <v>306</v>
      </c>
      <c r="P547" s="295" t="s">
        <v>632</v>
      </c>
      <c r="Q547" s="296">
        <v>0.0364</v>
      </c>
      <c r="R547" s="297" t="s">
        <v>641</v>
      </c>
      <c r="S547" s="298" t="s">
        <v>668</v>
      </c>
      <c r="T547" s="298"/>
      <c r="U547" s="299">
        <v>872.95</v>
      </c>
      <c r="V547" s="300">
        <v>41.69769173492181</v>
      </c>
      <c r="W547" s="300">
        <v>2594.6693386284364</v>
      </c>
      <c r="X547" s="300">
        <v>20.767722146730023</v>
      </c>
      <c r="Y547" s="301">
        <v>-2.1565784793127257E-9</v>
      </c>
      <c r="Z547" s="302">
        <v>5.863053392711464E-4</v>
      </c>
      <c r="AA547">
        <v>-0.16653745220100458</v>
      </c>
      <c r="AB547" s="172">
        <v>5.0</v>
      </c>
      <c r="AC547" s="303">
        <v>36700.49371484992</v>
      </c>
      <c r="AD547" s="304"/>
      <c r="AE547" s="304"/>
      <c r="AF547" s="304"/>
    </row>
    <row r="548">
      <c r="A548" s="285">
        <v>0.005181079644747454</v>
      </c>
      <c r="B548" s="309" t="s">
        <v>1247</v>
      </c>
      <c r="C548" s="287">
        <v>20200.0</v>
      </c>
      <c r="D548" s="288">
        <v>0.08602150537634401</v>
      </c>
      <c r="E548" s="289">
        <v>76301.0</v>
      </c>
      <c r="F548" s="290">
        <v>0.004509062043873126</v>
      </c>
      <c r="G548" s="290">
        <v>-0.17128904654401195</v>
      </c>
      <c r="H548" s="290">
        <v>-0.8</v>
      </c>
      <c r="I548" s="290">
        <v>1.0</v>
      </c>
      <c r="J548" s="291">
        <v>0.0254</v>
      </c>
      <c r="K548" s="290">
        <v>8.89080308627427E-4</v>
      </c>
      <c r="L548" s="292">
        <v>0.004512948126284234</v>
      </c>
      <c r="M548" s="293" t="s">
        <v>306</v>
      </c>
      <c r="N548" s="294">
        <v>3.484284986054917</v>
      </c>
      <c r="O548" s="295" t="s">
        <v>306</v>
      </c>
      <c r="P548" s="295" t="s">
        <v>640</v>
      </c>
      <c r="Q548" s="296">
        <v>1541.2802</v>
      </c>
      <c r="R548" s="297" t="s">
        <v>641</v>
      </c>
      <c r="S548" s="298" t="s">
        <v>675</v>
      </c>
      <c r="T548" s="298"/>
      <c r="U548" s="299">
        <v>-80.77</v>
      </c>
      <c r="V548" s="300" t="s">
        <v>306</v>
      </c>
      <c r="W548" s="300">
        <v>2535.477406310261</v>
      </c>
      <c r="X548" s="300">
        <v>20.629181401078693</v>
      </c>
      <c r="Y548" s="301">
        <v>1.4788389142716165E-4</v>
      </c>
      <c r="Z548" s="302">
        <v>0.015588102805302307</v>
      </c>
      <c r="AA548">
        <v>-0.5704656810408217</v>
      </c>
      <c r="AB548" s="172">
        <v>51.0</v>
      </c>
      <c r="AC548" s="303">
        <v>19604.17792212027</v>
      </c>
      <c r="AD548" s="304"/>
      <c r="AE548" s="304"/>
      <c r="AF548" s="304"/>
    </row>
    <row r="549">
      <c r="A549" s="285">
        <v>-0.00534786918380222</v>
      </c>
      <c r="B549" s="309" t="s">
        <v>1248</v>
      </c>
      <c r="C549" s="287">
        <v>94500.0</v>
      </c>
      <c r="D549" s="288">
        <v>-0.0052631578947368585</v>
      </c>
      <c r="E549" s="289">
        <v>80201.0</v>
      </c>
      <c r="F549" s="290">
        <v>-0.0020013378315474678</v>
      </c>
      <c r="G549" s="290">
        <v>-6.729978333711253</v>
      </c>
      <c r="H549" s="290">
        <v>-2.2</v>
      </c>
      <c r="I549" s="290">
        <v>-1.0</v>
      </c>
      <c r="J549" s="291">
        <v>-0.0146</v>
      </c>
      <c r="K549" s="290">
        <v>-9.98553106926988E-4</v>
      </c>
      <c r="L549" s="292">
        <v>-0.0019974127611394176</v>
      </c>
      <c r="M549" s="293" t="s">
        <v>654</v>
      </c>
      <c r="N549" s="294">
        <v>-3.968082692013045</v>
      </c>
      <c r="O549" s="295" t="s">
        <v>306</v>
      </c>
      <c r="P549" s="295" t="s">
        <v>637</v>
      </c>
      <c r="Q549" s="296">
        <v>7578.9945</v>
      </c>
      <c r="R549" s="297" t="s">
        <v>644</v>
      </c>
      <c r="S549" s="298" t="s">
        <v>634</v>
      </c>
      <c r="T549" s="298"/>
      <c r="U549" s="299">
        <v>9203.61</v>
      </c>
      <c r="V549" s="300">
        <v>10.267710170248412</v>
      </c>
      <c r="W549" s="300">
        <v>4139.374661005126</v>
      </c>
      <c r="X549" s="300">
        <v>14.081652432730401</v>
      </c>
      <c r="Y549" s="301">
        <v>-7.513526681871491E-4</v>
      </c>
      <c r="Z549" s="302">
        <v>0.007969636822594486</v>
      </c>
      <c r="AA549">
        <v>0.1423450700830926</v>
      </c>
      <c r="AB549" s="172">
        <v>51.0</v>
      </c>
      <c r="AC549" s="303">
        <v>95968.99498498683</v>
      </c>
      <c r="AD549" s="304"/>
      <c r="AE549" s="304"/>
      <c r="AF549" s="304"/>
    </row>
    <row r="550">
      <c r="A550" s="285">
        <v>-0.0016948725280450355</v>
      </c>
      <c r="B550" s="309" t="s">
        <v>1249</v>
      </c>
      <c r="C550" s="287">
        <v>8700.0</v>
      </c>
      <c r="D550" s="288">
        <v>0.0</v>
      </c>
      <c r="E550" s="289">
        <v>1.0</v>
      </c>
      <c r="F550" s="290">
        <v>1.0014247359621051E-4</v>
      </c>
      <c r="G550" s="290">
        <v>-3.641115021842818</v>
      </c>
      <c r="H550" s="290">
        <v>-2.06</v>
      </c>
      <c r="I550" s="290">
        <v>-0.1</v>
      </c>
      <c r="J550" s="291">
        <v>0.0</v>
      </c>
      <c r="K550" s="290">
        <v>-3.434470768497443E-5</v>
      </c>
      <c r="L550" s="292">
        <v>-0.001080937893074295</v>
      </c>
      <c r="M550" s="293" t="s">
        <v>631</v>
      </c>
      <c r="N550" s="294">
        <v>-1.781170905959597</v>
      </c>
      <c r="O550" s="295" t="s">
        <v>306</v>
      </c>
      <c r="P550" s="295" t="s">
        <v>658</v>
      </c>
      <c r="Q550" s="296">
        <v>0.0087</v>
      </c>
      <c r="R550" s="297" t="s">
        <v>641</v>
      </c>
      <c r="S550" s="298" t="s">
        <v>634</v>
      </c>
      <c r="T550" s="298"/>
      <c r="U550" s="299">
        <v>898.3</v>
      </c>
      <c r="V550" s="300">
        <v>9.684960480908384</v>
      </c>
      <c r="W550" s="300">
        <v>4139.374661005126</v>
      </c>
      <c r="X550" s="300">
        <v>14.081652432730401</v>
      </c>
      <c r="Y550" s="301">
        <v>-2.703662264333558E-10</v>
      </c>
      <c r="Z550" s="302">
        <v>-1.8600405866627957E-4</v>
      </c>
      <c r="AA550">
        <v>-0.4711503330925829</v>
      </c>
      <c r="AB550" s="172">
        <v>5.0</v>
      </c>
      <c r="AC550" s="303">
        <v>8712.783192128414</v>
      </c>
      <c r="AD550" s="304"/>
      <c r="AE550" s="304"/>
      <c r="AF550" s="304"/>
    </row>
    <row r="551">
      <c r="A551" s="285">
        <v>0.012266616798498907</v>
      </c>
      <c r="B551" s="309" t="s">
        <v>1250</v>
      </c>
      <c r="C551" s="287">
        <v>20950.0</v>
      </c>
      <c r="D551" s="288">
        <v>0.0</v>
      </c>
      <c r="E551" s="289">
        <v>621310.0</v>
      </c>
      <c r="F551" s="290">
        <v>0.012759584032166623</v>
      </c>
      <c r="G551" s="290">
        <v>5.539711499577505</v>
      </c>
      <c r="H551" s="290">
        <v>0.2</v>
      </c>
      <c r="I551" s="290">
        <v>1.0</v>
      </c>
      <c r="J551" s="291">
        <v>0.1191</v>
      </c>
      <c r="K551" s="290">
        <v>0.006962315861924366</v>
      </c>
      <c r="L551" s="292">
        <v>-0.01955688793668258</v>
      </c>
      <c r="M551" s="293" t="s">
        <v>670</v>
      </c>
      <c r="N551" s="294">
        <v>5.317282982374137</v>
      </c>
      <c r="O551" s="295" t="s">
        <v>306</v>
      </c>
      <c r="P551" s="295" t="s">
        <v>640</v>
      </c>
      <c r="Q551" s="296">
        <v>13016.4445</v>
      </c>
      <c r="R551" s="297" t="s">
        <v>633</v>
      </c>
      <c r="S551" s="298" t="s">
        <v>642</v>
      </c>
      <c r="T551" s="298"/>
      <c r="U551" s="299">
        <v>1499.52</v>
      </c>
      <c r="V551" s="300">
        <v>13.971137430644474</v>
      </c>
      <c r="W551" s="300">
        <v>2393.932165164847</v>
      </c>
      <c r="X551" s="300">
        <v>15.498907027838142</v>
      </c>
      <c r="Y551" s="301">
        <v>0.0030340522385564634</v>
      </c>
      <c r="Z551" s="302">
        <v>0.06841826567397066</v>
      </c>
      <c r="AA551">
        <v>-0.21689824291658588</v>
      </c>
      <c r="AB551" s="172">
        <v>4.0</v>
      </c>
      <c r="AC551" s="303">
        <v>19080.27383887418</v>
      </c>
      <c r="AD551" s="304"/>
      <c r="AE551" s="304"/>
      <c r="AF551" s="304"/>
    </row>
    <row r="552">
      <c r="A552" s="285">
        <v>-0.007260363674084161</v>
      </c>
      <c r="B552" s="309" t="s">
        <v>1251</v>
      </c>
      <c r="C552" s="287">
        <v>4800.0</v>
      </c>
      <c r="D552" s="288">
        <v>0.0</v>
      </c>
      <c r="E552" s="289">
        <v>8301.0</v>
      </c>
      <c r="F552" s="290">
        <v>-0.0020147764403529236</v>
      </c>
      <c r="G552" s="290">
        <v>-6.802108715187477</v>
      </c>
      <c r="H552" s="290">
        <v>-8.4</v>
      </c>
      <c r="I552" s="290">
        <v>-1.0</v>
      </c>
      <c r="J552" s="291">
        <v>-0.0204</v>
      </c>
      <c r="K552" s="290">
        <v>-3.757320814541255E-4</v>
      </c>
      <c r="L552" s="292">
        <v>-0.0020108635453094047</v>
      </c>
      <c r="M552" s="293" t="s">
        <v>738</v>
      </c>
      <c r="N552" s="294">
        <v>-5.968814536805089</v>
      </c>
      <c r="O552" s="295" t="s">
        <v>306</v>
      </c>
      <c r="P552" s="295" t="s">
        <v>632</v>
      </c>
      <c r="Q552" s="296">
        <v>39.8448</v>
      </c>
      <c r="R552" s="297" t="s">
        <v>644</v>
      </c>
      <c r="S552" s="298" t="s">
        <v>708</v>
      </c>
      <c r="T552" s="298"/>
      <c r="U552" s="299">
        <v>-968.76</v>
      </c>
      <c r="V552" s="300" t="s">
        <v>306</v>
      </c>
      <c r="W552" s="300">
        <v>2337.9027911782223</v>
      </c>
      <c r="X552" s="300">
        <v>38.81810010297964</v>
      </c>
      <c r="Y552" s="301">
        <v>-5.3150283255881535E-6</v>
      </c>
      <c r="Z552" s="302">
        <v>0.012004143466857754</v>
      </c>
      <c r="AA552">
        <v>-0.5993386618990029</v>
      </c>
      <c r="AB552" s="172">
        <v>2.0</v>
      </c>
      <c r="AC552" s="303">
        <v>4846.0757422687775</v>
      </c>
      <c r="AD552" s="304"/>
      <c r="AE552" s="304"/>
      <c r="AF552" s="304"/>
    </row>
    <row r="553">
      <c r="A553" s="285">
        <v>-0.008632149511606358</v>
      </c>
      <c r="B553" s="309" t="s">
        <v>1252</v>
      </c>
      <c r="C553" s="287">
        <v>23500.0</v>
      </c>
      <c r="D553" s="288">
        <v>-0.09961685823754796</v>
      </c>
      <c r="E553" s="289">
        <v>13300.999999999998</v>
      </c>
      <c r="F553" s="290">
        <v>-0.0019819156831496895</v>
      </c>
      <c r="G553" s="290">
        <v>-7.724657318081985</v>
      </c>
      <c r="H553" s="290">
        <v>-8.4</v>
      </c>
      <c r="I553" s="290">
        <v>-1.0</v>
      </c>
      <c r="J553" s="291">
        <v>-0.0038</v>
      </c>
      <c r="K553" s="290">
        <v>-8.05032534836278E-4</v>
      </c>
      <c r="L553" s="292">
        <v>-0.0019780201648797006</v>
      </c>
      <c r="M553" s="293" t="s">
        <v>738</v>
      </c>
      <c r="N553" s="294">
        <v>-5.961689428854948</v>
      </c>
      <c r="O553" s="295" t="s">
        <v>306</v>
      </c>
      <c r="P553" s="295" t="s">
        <v>637</v>
      </c>
      <c r="Q553" s="296">
        <v>312.57349999999997</v>
      </c>
      <c r="R553" s="297" t="s">
        <v>644</v>
      </c>
      <c r="S553" s="298" t="s">
        <v>708</v>
      </c>
      <c r="T553" s="298"/>
      <c r="U553" s="299">
        <v>260.7</v>
      </c>
      <c r="V553" s="300">
        <v>90.14192558496356</v>
      </c>
      <c r="W553" s="300">
        <v>2337.9027911782223</v>
      </c>
      <c r="X553" s="300">
        <v>38.81810010297964</v>
      </c>
      <c r="Y553" s="301">
        <v>-4.9709840159815946E-5</v>
      </c>
      <c r="Z553" s="302">
        <v>0.011795128315121282</v>
      </c>
      <c r="AA553">
        <v>-0.46477897610599284</v>
      </c>
      <c r="AB553" s="172">
        <v>3.0</v>
      </c>
      <c r="AC553" s="303">
        <v>25335.825526245004</v>
      </c>
      <c r="AD553" s="304"/>
      <c r="AE553" s="304"/>
      <c r="AF553" s="304"/>
    </row>
    <row r="554">
      <c r="A554" s="285">
        <v>-0.0015567435578535595</v>
      </c>
      <c r="B554" s="309" t="s">
        <v>1253</v>
      </c>
      <c r="C554" s="287">
        <v>2700.0</v>
      </c>
      <c r="D554" s="288">
        <v>-0.03571428571428559</v>
      </c>
      <c r="E554" s="289">
        <v>30401.0</v>
      </c>
      <c r="F554" s="290">
        <v>-0.0020297726210528775</v>
      </c>
      <c r="G554" s="290">
        <v>-0.5477574565159883</v>
      </c>
      <c r="H554" s="290">
        <v>0.29999999999999993</v>
      </c>
      <c r="I554" s="290">
        <v>0.0</v>
      </c>
      <c r="J554" s="291">
        <v>0.0769</v>
      </c>
      <c r="K554" s="290">
        <v>4.187416457155057E-4</v>
      </c>
      <c r="L554" s="292">
        <v>-0.0023882309626166737</v>
      </c>
      <c r="M554" s="293" t="s">
        <v>631</v>
      </c>
      <c r="N554" s="294">
        <v>-1.55866627893688</v>
      </c>
      <c r="O554" s="295" t="s">
        <v>306</v>
      </c>
      <c r="P554" s="295" t="s">
        <v>658</v>
      </c>
      <c r="Q554" s="296">
        <v>82.0827</v>
      </c>
      <c r="R554" s="297" t="s">
        <v>644</v>
      </c>
      <c r="S554" s="298" t="s">
        <v>708</v>
      </c>
      <c r="T554" s="298" t="s">
        <v>750</v>
      </c>
      <c r="U554" s="299">
        <v>-1749.5</v>
      </c>
      <c r="V554" s="300" t="s">
        <v>306</v>
      </c>
      <c r="W554" s="300">
        <v>2337.9027911782223</v>
      </c>
      <c r="X554" s="300">
        <v>38.81810010297964</v>
      </c>
      <c r="Y554" s="301">
        <v>-2.2976953804756634E-6</v>
      </c>
      <c r="Z554" s="302">
        <v>0.003142754073305143</v>
      </c>
      <c r="AA554">
        <v>-0.5984021741763215</v>
      </c>
      <c r="AB554" s="172">
        <v>2.0</v>
      </c>
      <c r="AC554" s="303">
        <v>2784.589717184646</v>
      </c>
      <c r="AD554" s="304"/>
      <c r="AE554" s="304"/>
      <c r="AF554" s="304"/>
    </row>
    <row r="555">
      <c r="A555" s="285">
        <v>-4.469827127037577E-4</v>
      </c>
      <c r="B555" s="309" t="s">
        <v>1254</v>
      </c>
      <c r="C555" s="287">
        <v>43200.0</v>
      </c>
      <c r="D555" s="288">
        <v>-0.013698630136986134</v>
      </c>
      <c r="E555" s="289">
        <v>76301.0</v>
      </c>
      <c r="F555" s="290">
        <v>5.997854324134472E-4</v>
      </c>
      <c r="G555" s="290">
        <v>-1.1225154675717164</v>
      </c>
      <c r="H555" s="290">
        <v>-0.94117647058</v>
      </c>
      <c r="I555" s="290">
        <v>0.2941176471</v>
      </c>
      <c r="J555" s="291">
        <v>0.0093</v>
      </c>
      <c r="K555" s="290">
        <v>2.9431974202542225E-4</v>
      </c>
      <c r="L555" s="292">
        <v>6.036749644343496E-4</v>
      </c>
      <c r="M555" s="293" t="s">
        <v>306</v>
      </c>
      <c r="N555" s="294">
        <v>-0.11281163929614324</v>
      </c>
      <c r="O555" s="295" t="s">
        <v>306</v>
      </c>
      <c r="P555" s="295" t="s">
        <v>650</v>
      </c>
      <c r="Q555" s="296">
        <v>3296.2032</v>
      </c>
      <c r="R555" s="297" t="s">
        <v>641</v>
      </c>
      <c r="S555" s="298" t="s">
        <v>634</v>
      </c>
      <c r="T555" s="298"/>
      <c r="U555" s="299">
        <v>4239.39</v>
      </c>
      <c r="V555" s="300">
        <v>10.190145280335141</v>
      </c>
      <c r="W555" s="300">
        <v>4139.374661005126</v>
      </c>
      <c r="X555" s="300">
        <v>14.081652432730401</v>
      </c>
      <c r="Y555" s="301">
        <v>-2.579257368272543E-5</v>
      </c>
      <c r="Z555" s="302">
        <v>-9.22563789955924E-5</v>
      </c>
      <c r="AA555">
        <v>0.17906099108219986</v>
      </c>
      <c r="AB555" s="172">
        <v>3.0</v>
      </c>
      <c r="AC555" s="303">
        <v>43985.41267225776</v>
      </c>
      <c r="AD555" s="304"/>
      <c r="AE555" s="304"/>
      <c r="AF555" s="304"/>
    </row>
    <row r="556">
      <c r="A556" s="285">
        <v>0.001439050933182821</v>
      </c>
      <c r="B556" s="309" t="s">
        <v>1255</v>
      </c>
      <c r="C556" s="287">
        <v>133000.0</v>
      </c>
      <c r="D556" s="288">
        <v>-0.014814814814814836</v>
      </c>
      <c r="E556" s="289">
        <v>901.0</v>
      </c>
      <c r="F556" s="290">
        <v>4.335866123101314E-4</v>
      </c>
      <c r="G556" s="290">
        <v>0.9130166985707371</v>
      </c>
      <c r="H556" s="290">
        <v>-0.43333333334</v>
      </c>
      <c r="I556" s="290">
        <v>0.3333333333</v>
      </c>
      <c r="J556" s="291">
        <v>0.031</v>
      </c>
      <c r="K556" s="290">
        <v>0.0023671779278694833</v>
      </c>
      <c r="L556" s="292">
        <v>-0.00638801679383148</v>
      </c>
      <c r="M556" s="293" t="s">
        <v>306</v>
      </c>
      <c r="N556" s="294">
        <v>-0.10775576625841643</v>
      </c>
      <c r="O556" s="295" t="s">
        <v>306</v>
      </c>
      <c r="P556" s="295" t="s">
        <v>650</v>
      </c>
      <c r="Q556" s="296">
        <v>119.833</v>
      </c>
      <c r="R556" s="297" t="s">
        <v>641</v>
      </c>
      <c r="S556" s="298" t="s">
        <v>668</v>
      </c>
      <c r="T556" s="298"/>
      <c r="U556" s="299">
        <v>835.56</v>
      </c>
      <c r="V556" s="300">
        <v>159.17468524103597</v>
      </c>
      <c r="W556" s="300">
        <v>2594.6693386284364</v>
      </c>
      <c r="X556" s="300">
        <v>20.767722146730023</v>
      </c>
      <c r="Y556" s="301">
        <v>3.503585968632598E-6</v>
      </c>
      <c r="Z556" s="302">
        <v>-4.619456298563522E-5</v>
      </c>
      <c r="AA556">
        <v>-0.39329835832067783</v>
      </c>
      <c r="AB556" s="172">
        <v>2.0</v>
      </c>
      <c r="AC556" s="303">
        <v>134180.42950793094</v>
      </c>
      <c r="AD556" s="304"/>
      <c r="AE556" s="304"/>
      <c r="AF556" s="304"/>
    </row>
    <row r="557">
      <c r="A557" s="285">
        <v>0.010212647876844396</v>
      </c>
      <c r="B557" s="309" t="s">
        <v>1256</v>
      </c>
      <c r="C557" s="287">
        <v>2600.0</v>
      </c>
      <c r="D557" s="288">
        <v>0.0</v>
      </c>
      <c r="E557" s="289">
        <v>1.0</v>
      </c>
      <c r="F557" s="290">
        <v>0.010905776427672667</v>
      </c>
      <c r="G557" s="290">
        <v>3.022375392591213</v>
      </c>
      <c r="H557" s="290">
        <v>-0.3</v>
      </c>
      <c r="I557" s="290">
        <v>1.0</v>
      </c>
      <c r="J557" s="291">
        <v>0.1304</v>
      </c>
      <c r="K557" s="290">
        <v>0.00665769264514365</v>
      </c>
      <c r="L557" s="292">
        <v>-0.008464537355949407</v>
      </c>
      <c r="M557" s="293" t="s">
        <v>306</v>
      </c>
      <c r="N557" s="294">
        <v>3.5419703263806372</v>
      </c>
      <c r="O557" s="295" t="s">
        <v>306</v>
      </c>
      <c r="P557" s="295" t="s">
        <v>650</v>
      </c>
      <c r="Q557" s="296">
        <v>0.0026</v>
      </c>
      <c r="R557" s="297" t="s">
        <v>641</v>
      </c>
      <c r="S557" s="298" t="s">
        <v>708</v>
      </c>
      <c r="T557" s="298"/>
      <c r="U557" s="299">
        <v>-3.77</v>
      </c>
      <c r="V557" s="300" t="s">
        <v>306</v>
      </c>
      <c r="W557" s="300">
        <v>2337.9027911782223</v>
      </c>
      <c r="X557" s="300">
        <v>38.81810010297964</v>
      </c>
      <c r="Y557" s="301">
        <v>5.07414371984534E-10</v>
      </c>
      <c r="Z557" s="302">
        <v>0.039017206163022296</v>
      </c>
      <c r="AA557">
        <v>-0.5995457374446531</v>
      </c>
      <c r="AB557" s="172">
        <v>3.0</v>
      </c>
      <c r="AC557" s="303">
        <v>2609.831087846787</v>
      </c>
      <c r="AD557" s="304"/>
      <c r="AE557" s="304"/>
      <c r="AF557" s="304"/>
    </row>
    <row r="558">
      <c r="A558" s="285">
        <v>0.018398093541869543</v>
      </c>
      <c r="B558" s="309" t="s">
        <v>1257</v>
      </c>
      <c r="C558" s="287">
        <v>10100.0</v>
      </c>
      <c r="D558" s="288">
        <v>0.0</v>
      </c>
      <c r="E558" s="289">
        <v>33301.0</v>
      </c>
      <c r="F558" s="290">
        <v>0.019040372911402308</v>
      </c>
      <c r="G558" s="290">
        <v>5.674332708542116</v>
      </c>
      <c r="H558" s="290">
        <v>0.2</v>
      </c>
      <c r="I558" s="290">
        <v>1.0</v>
      </c>
      <c r="J558" s="291">
        <v>0.2169</v>
      </c>
      <c r="K558" s="290">
        <v>0.012035105743587684</v>
      </c>
      <c r="L558" s="292">
        <v>-0.011595461411060912</v>
      </c>
      <c r="M558" s="293" t="s">
        <v>306</v>
      </c>
      <c r="N558" s="294">
        <v>3.8740777329845804</v>
      </c>
      <c r="O558" s="295" t="s">
        <v>306</v>
      </c>
      <c r="P558" s="295" t="s">
        <v>650</v>
      </c>
      <c r="Q558" s="296">
        <v>336.3401</v>
      </c>
      <c r="R558" s="297" t="s">
        <v>641</v>
      </c>
      <c r="S558" s="298" t="s">
        <v>642</v>
      </c>
      <c r="T558" s="298"/>
      <c r="U558" s="299">
        <v>882.85</v>
      </c>
      <c r="V558" s="300">
        <v>11.440222008268675</v>
      </c>
      <c r="W558" s="300">
        <v>2393.932165164847</v>
      </c>
      <c r="X558" s="300">
        <v>15.498907027838142</v>
      </c>
      <c r="Y558" s="301">
        <v>1.1824017209628548E-4</v>
      </c>
      <c r="Z558" s="302">
        <v>0.07529625402804434</v>
      </c>
      <c r="AA558">
        <v>-0.37277309426964267</v>
      </c>
      <c r="AB558" s="172">
        <v>2.0</v>
      </c>
      <c r="AC558" s="303">
        <v>10195.723643917401</v>
      </c>
      <c r="AD558" s="304"/>
      <c r="AE558" s="304"/>
      <c r="AF558" s="304"/>
    </row>
    <row r="559">
      <c r="A559" s="285">
        <v>0.0010644037041552144</v>
      </c>
      <c r="B559" s="309" t="s">
        <v>1258</v>
      </c>
      <c r="C559" s="287">
        <v>29000.0</v>
      </c>
      <c r="D559" s="288">
        <v>0.0</v>
      </c>
      <c r="E559" s="289">
        <v>92510.0</v>
      </c>
      <c r="F559" s="290">
        <v>6.851613764893126E-4</v>
      </c>
      <c r="G559" s="290">
        <v>0.6181972242331322</v>
      </c>
      <c r="H559" s="290">
        <v>-0.483783783784</v>
      </c>
      <c r="I559" s="290">
        <v>0.08108108108</v>
      </c>
      <c r="J559" s="291">
        <v>0.0357</v>
      </c>
      <c r="K559" s="290">
        <v>0.0016067368563189893</v>
      </c>
      <c r="L559" s="292">
        <v>-0.006555725216049017</v>
      </c>
      <c r="M559" s="293" t="s">
        <v>306</v>
      </c>
      <c r="N559" s="294">
        <v>-0.39062308532552914</v>
      </c>
      <c r="O559" s="295" t="s">
        <v>306</v>
      </c>
      <c r="P559" s="295" t="s">
        <v>650</v>
      </c>
      <c r="Q559" s="296">
        <v>2682.79</v>
      </c>
      <c r="R559" s="297" t="s">
        <v>633</v>
      </c>
      <c r="S559" s="298" t="s">
        <v>645</v>
      </c>
      <c r="T559" s="298"/>
      <c r="U559" s="299">
        <v>1484.13</v>
      </c>
      <c r="V559" s="300">
        <v>19.54006724478314</v>
      </c>
      <c r="W559" s="300">
        <v>3169.964778636018</v>
      </c>
      <c r="X559" s="300">
        <v>17.35913669889833</v>
      </c>
      <c r="Y559" s="301">
        <v>5.754476775980212E-5</v>
      </c>
      <c r="Z559" s="302">
        <v>-2.6264088652868566E-4</v>
      </c>
      <c r="AA559">
        <v>-0.21465352143461547</v>
      </c>
      <c r="AB559" s="172">
        <v>51.0</v>
      </c>
      <c r="AC559" s="303">
        <v>29346.207915230276</v>
      </c>
      <c r="AD559" s="304"/>
      <c r="AE559" s="304"/>
      <c r="AF559" s="304"/>
    </row>
    <row r="560">
      <c r="A560" s="285">
        <v>-0.005087930754282921</v>
      </c>
      <c r="B560" s="309" t="s">
        <v>1259</v>
      </c>
      <c r="C560" s="287">
        <v>30500.0</v>
      </c>
      <c r="D560" s="288">
        <v>-0.006514657980456029</v>
      </c>
      <c r="E560" s="289">
        <v>93401.0</v>
      </c>
      <c r="F560" s="290">
        <v>-0.002006172641358798</v>
      </c>
      <c r="G560" s="290">
        <v>-6.742266442713775</v>
      </c>
      <c r="H560" s="290">
        <v>-2.2</v>
      </c>
      <c r="I560" s="290">
        <v>-1.0</v>
      </c>
      <c r="J560" s="291">
        <v>-0.0097</v>
      </c>
      <c r="K560" s="290">
        <v>-4.6113135573698093E-4</v>
      </c>
      <c r="L560" s="292">
        <v>-0.0020022730112208152</v>
      </c>
      <c r="M560" s="293" t="s">
        <v>654</v>
      </c>
      <c r="N560" s="294">
        <v>-3.8090234364773115</v>
      </c>
      <c r="O560" s="295" t="s">
        <v>306</v>
      </c>
      <c r="P560" s="295" t="s">
        <v>637</v>
      </c>
      <c r="Q560" s="296">
        <v>2848.7305</v>
      </c>
      <c r="R560" s="297" t="s">
        <v>641</v>
      </c>
      <c r="S560" s="298" t="s">
        <v>668</v>
      </c>
      <c r="T560" s="298" t="s">
        <v>766</v>
      </c>
      <c r="U560" s="299">
        <v>117.61</v>
      </c>
      <c r="V560" s="300">
        <v>259.3316894821869</v>
      </c>
      <c r="W560" s="300">
        <v>2594.6693386284364</v>
      </c>
      <c r="X560" s="300">
        <v>20.767722146730023</v>
      </c>
      <c r="Y560" s="301">
        <v>-2.6698582438837914E-4</v>
      </c>
      <c r="Z560" s="302">
        <v>0.0076390356441647855</v>
      </c>
      <c r="AA560">
        <v>-0.4173273204567176</v>
      </c>
      <c r="AB560" s="172">
        <v>3.0</v>
      </c>
      <c r="AC560" s="303">
        <v>30863.102209493303</v>
      </c>
      <c r="AD560" s="304"/>
      <c r="AE560" s="304"/>
      <c r="AF560" s="304"/>
    </row>
    <row r="561">
      <c r="A561" s="285">
        <v>-4.2501222508405426E-4</v>
      </c>
      <c r="B561" s="309" t="s">
        <v>1260</v>
      </c>
      <c r="C561" s="287">
        <v>20200.0</v>
      </c>
      <c r="D561" s="288">
        <v>-0.0049261083743843415</v>
      </c>
      <c r="E561" s="289">
        <v>173001.0</v>
      </c>
      <c r="F561" s="290">
        <v>4.2105644762859327E-4</v>
      </c>
      <c r="G561" s="290">
        <v>-1.4575846309484406</v>
      </c>
      <c r="H561" s="290">
        <v>-1.0</v>
      </c>
      <c r="I561" s="290">
        <v>0.0</v>
      </c>
      <c r="J561" s="291">
        <v>0.01</v>
      </c>
      <c r="K561" s="290">
        <v>8.665298662998475E-4</v>
      </c>
      <c r="L561" s="292">
        <v>-0.002186815617215975</v>
      </c>
      <c r="M561" s="293" t="s">
        <v>306</v>
      </c>
      <c r="N561" s="294">
        <v>-1.0564575110881247</v>
      </c>
      <c r="O561" s="295" t="s">
        <v>306</v>
      </c>
      <c r="P561" s="295" t="s">
        <v>632</v>
      </c>
      <c r="Q561" s="296">
        <v>3494.6202</v>
      </c>
      <c r="R561" s="297" t="s">
        <v>644</v>
      </c>
      <c r="S561" s="298" t="s">
        <v>634</v>
      </c>
      <c r="T561" s="298"/>
      <c r="U561" s="299">
        <v>2442.99</v>
      </c>
      <c r="V561" s="300">
        <v>8.268556154548321</v>
      </c>
      <c r="W561" s="300">
        <v>4139.374661005126</v>
      </c>
      <c r="X561" s="300">
        <v>14.081652432730401</v>
      </c>
      <c r="Y561" s="301">
        <v>-2.3499190414050717E-5</v>
      </c>
      <c r="Z561" s="302">
        <v>-4.5302256284594994E-4</v>
      </c>
      <c r="AA561">
        <v>-0.08772731847713999</v>
      </c>
      <c r="AB561" s="172">
        <v>51.0</v>
      </c>
      <c r="AC561" s="303">
        <v>20399.853344469746</v>
      </c>
      <c r="AD561" s="304"/>
      <c r="AE561" s="304"/>
      <c r="AF561" s="304"/>
    </row>
    <row r="562">
      <c r="A562" s="285">
        <v>0.005087023249832064</v>
      </c>
      <c r="B562" s="309" t="s">
        <v>1261</v>
      </c>
      <c r="C562" s="287">
        <v>19200.0</v>
      </c>
      <c r="D562" s="288">
        <v>0.010526315789473717</v>
      </c>
      <c r="E562" s="289">
        <v>1018501.0</v>
      </c>
      <c r="F562" s="290">
        <v>0.006194424041916575</v>
      </c>
      <c r="G562" s="290">
        <v>2.3797797480543896</v>
      </c>
      <c r="H562" s="290">
        <v>-0.3</v>
      </c>
      <c r="I562" s="290">
        <v>1.0</v>
      </c>
      <c r="J562" s="291">
        <v>0.0787</v>
      </c>
      <c r="K562" s="290">
        <v>0.00209023899551951</v>
      </c>
      <c r="L562" s="292">
        <v>-9.189282535374986E-4</v>
      </c>
      <c r="M562" s="293" t="s">
        <v>306</v>
      </c>
      <c r="N562" s="294">
        <v>4.300088657183757</v>
      </c>
      <c r="O562" s="295" t="s">
        <v>306</v>
      </c>
      <c r="P562" s="295" t="s">
        <v>640</v>
      </c>
      <c r="Q562" s="296">
        <v>19555.2192</v>
      </c>
      <c r="R562" s="297" t="s">
        <v>641</v>
      </c>
      <c r="S562" s="298" t="s">
        <v>671</v>
      </c>
      <c r="T562" s="298"/>
      <c r="U562" s="299">
        <v>1138.9</v>
      </c>
      <c r="V562" s="300">
        <v>16.858372113442794</v>
      </c>
      <c r="W562" s="300">
        <v>2688.409640296541</v>
      </c>
      <c r="X562" s="300">
        <v>10.789483831263633</v>
      </c>
      <c r="Y562" s="301">
        <v>0.0018712857740477377</v>
      </c>
      <c r="Z562" s="302">
        <v>0.027069069974935866</v>
      </c>
      <c r="AA562">
        <v>-0.24326088383113498</v>
      </c>
      <c r="AB562" s="172">
        <v>2.0</v>
      </c>
      <c r="AC562" s="303">
        <v>19270.97672392895</v>
      </c>
      <c r="AD562" s="304"/>
      <c r="AE562" s="304"/>
      <c r="AF562" s="304"/>
    </row>
    <row r="563">
      <c r="A563" s="285">
        <v>-0.005508133047750932</v>
      </c>
      <c r="B563" s="309" t="s">
        <v>1262</v>
      </c>
      <c r="C563" s="287">
        <v>39350.0</v>
      </c>
      <c r="D563" s="288">
        <v>0.0</v>
      </c>
      <c r="E563" s="289">
        <v>808310.0</v>
      </c>
      <c r="F563" s="290">
        <v>-0.002000900224451444</v>
      </c>
      <c r="G563" s="290">
        <v>-6.414739054178785</v>
      </c>
      <c r="H563" s="290">
        <v>-1.98</v>
      </c>
      <c r="I563" s="290">
        <v>-2.4</v>
      </c>
      <c r="J563" s="291">
        <v>-0.0025</v>
      </c>
      <c r="K563" s="290">
        <v>-4.7376369442889675E-4</v>
      </c>
      <c r="L563" s="292">
        <v>-0.0039250577385570515</v>
      </c>
      <c r="M563" s="293" t="s">
        <v>654</v>
      </c>
      <c r="N563" s="294">
        <v>-6.036986910053086</v>
      </c>
      <c r="O563" s="295" t="s">
        <v>306</v>
      </c>
      <c r="P563" s="295" t="s">
        <v>637</v>
      </c>
      <c r="Q563" s="296">
        <v>31806.9985</v>
      </c>
      <c r="R563" s="297" t="s">
        <v>633</v>
      </c>
      <c r="S563" s="298" t="s">
        <v>659</v>
      </c>
      <c r="T563" s="298"/>
      <c r="U563" s="299">
        <v>3873.68</v>
      </c>
      <c r="V563" s="300">
        <v>10.158299085107702</v>
      </c>
      <c r="W563" s="300">
        <v>3187.628303684656</v>
      </c>
      <c r="X563" s="300">
        <v>9.918970818477597</v>
      </c>
      <c r="Y563" s="301">
        <v>-0.0032261888419311837</v>
      </c>
      <c r="Z563" s="302">
        <v>0.012203585844133545</v>
      </c>
      <c r="AA563">
        <v>0.11911770172308445</v>
      </c>
      <c r="AB563" s="172">
        <v>3.0</v>
      </c>
      <c r="AC563" s="303">
        <v>39758.004333727775</v>
      </c>
      <c r="AD563" s="304"/>
      <c r="AE563" s="304"/>
      <c r="AF563" s="304"/>
    </row>
    <row r="564">
      <c r="A564" s="285">
        <v>0.011744759970370063</v>
      </c>
      <c r="B564" s="309" t="s">
        <v>1263</v>
      </c>
      <c r="C564" s="287">
        <v>12400.0</v>
      </c>
      <c r="D564" s="288">
        <v>0.0</v>
      </c>
      <c r="E564" s="289">
        <v>78101.0</v>
      </c>
      <c r="F564" s="290">
        <v>0.01205044463298193</v>
      </c>
      <c r="G564" s="290">
        <v>3.5073125379531316</v>
      </c>
      <c r="H564" s="290">
        <v>-0.3</v>
      </c>
      <c r="I564" s="290">
        <v>1.0</v>
      </c>
      <c r="J564" s="291">
        <v>0.1481</v>
      </c>
      <c r="K564" s="290">
        <v>0.006284843133011201</v>
      </c>
      <c r="L564" s="292">
        <v>0.0025529876741906404</v>
      </c>
      <c r="M564" s="293" t="s">
        <v>306</v>
      </c>
      <c r="N564" s="294">
        <v>3.6144746821417884</v>
      </c>
      <c r="O564" s="295" t="s">
        <v>306</v>
      </c>
      <c r="P564" s="295" t="s">
        <v>650</v>
      </c>
      <c r="Q564" s="296">
        <v>968.4524</v>
      </c>
      <c r="R564" s="297" t="s">
        <v>644</v>
      </c>
      <c r="S564" s="298" t="s">
        <v>634</v>
      </c>
      <c r="T564" s="298" t="s">
        <v>1264</v>
      </c>
      <c r="U564" s="299">
        <v>22.66</v>
      </c>
      <c r="V564" s="300">
        <v>547.2197705207413</v>
      </c>
      <c r="W564" s="300">
        <v>4139.374661005126</v>
      </c>
      <c r="X564" s="300">
        <v>14.081652432730401</v>
      </c>
      <c r="Y564" s="301">
        <v>2.1568599571596733E-4</v>
      </c>
      <c r="Z564" s="302">
        <v>0.044446124734561485</v>
      </c>
      <c r="AA564">
        <v>-0.5987278168983923</v>
      </c>
      <c r="AB564" s="172">
        <v>51.0</v>
      </c>
      <c r="AC564" s="303">
        <v>12766.749592995046</v>
      </c>
      <c r="AD564" s="304"/>
      <c r="AE564" s="304"/>
      <c r="AF564" s="304"/>
    </row>
    <row r="565">
      <c r="A565" s="285">
        <v>0.00363052297785999</v>
      </c>
      <c r="B565" s="309" t="s">
        <v>1265</v>
      </c>
      <c r="C565" s="287">
        <v>3000.0</v>
      </c>
      <c r="D565" s="288">
        <v>0.0</v>
      </c>
      <c r="E565" s="289">
        <v>643501.0</v>
      </c>
      <c r="F565" s="290">
        <v>0.0035744894817368025</v>
      </c>
      <c r="G565" s="290">
        <v>1.8222238348920194</v>
      </c>
      <c r="H565" s="290">
        <v>-0.3</v>
      </c>
      <c r="I565" s="290">
        <v>1.0</v>
      </c>
      <c r="J565" s="291">
        <v>0.0714</v>
      </c>
      <c r="K565" s="290">
        <v>0.0014685501591881979</v>
      </c>
      <c r="L565" s="292">
        <v>0.003578327356762687</v>
      </c>
      <c r="M565" s="293" t="s">
        <v>306</v>
      </c>
      <c r="N565" s="294">
        <v>2.933962217266297</v>
      </c>
      <c r="O565" s="295" t="s">
        <v>306</v>
      </c>
      <c r="P565" s="295" t="s">
        <v>650</v>
      </c>
      <c r="Q565" s="296">
        <v>1930.503</v>
      </c>
      <c r="R565" s="297" t="s">
        <v>641</v>
      </c>
      <c r="S565" s="298" t="s">
        <v>690</v>
      </c>
      <c r="T565" s="298"/>
      <c r="U565" s="299">
        <v>-521.37</v>
      </c>
      <c r="V565" s="300" t="s">
        <v>306</v>
      </c>
      <c r="W565" s="300">
        <v>2452.36853298224</v>
      </c>
      <c r="X565" s="300">
        <v>15.7260215557</v>
      </c>
      <c r="Y565" s="301">
        <v>1.317871662979521E-4</v>
      </c>
      <c r="Z565" s="302">
        <v>0.010580621557685684</v>
      </c>
      <c r="AA565">
        <v>-0.5931830085300109</v>
      </c>
      <c r="AB565" s="172">
        <v>51.0</v>
      </c>
      <c r="AC565" s="303">
        <v>3023.1159548909213</v>
      </c>
      <c r="AD565" s="304"/>
      <c r="AE565" s="304"/>
      <c r="AF565" s="304"/>
    </row>
    <row r="566">
      <c r="A566" s="285">
        <v>-0.002139970373861357</v>
      </c>
      <c r="B566" s="309" t="s">
        <v>1266</v>
      </c>
      <c r="C566" s="287">
        <v>25000.0</v>
      </c>
      <c r="D566" s="288">
        <v>0.0</v>
      </c>
      <c r="E566" s="289">
        <v>1.0</v>
      </c>
      <c r="F566" s="290">
        <v>-6.085081925486409E-4</v>
      </c>
      <c r="G566" s="290">
        <v>-3.6420793936471947</v>
      </c>
      <c r="H566" s="290">
        <v>-1.52</v>
      </c>
      <c r="I566" s="290">
        <v>-0.1</v>
      </c>
      <c r="J566" s="291">
        <v>0.0</v>
      </c>
      <c r="K566" s="290">
        <v>-4.401961939615083E-4</v>
      </c>
      <c r="L566" s="292">
        <v>-6.047308554162894E-4</v>
      </c>
      <c r="M566" s="293" t="s">
        <v>631</v>
      </c>
      <c r="N566" s="294">
        <v>-0.8933129211193013</v>
      </c>
      <c r="O566" s="295" t="s">
        <v>306</v>
      </c>
      <c r="P566" s="295" t="s">
        <v>632</v>
      </c>
      <c r="Q566" s="296">
        <v>0.025</v>
      </c>
      <c r="R566" s="297" t="s">
        <v>644</v>
      </c>
      <c r="S566" s="298" t="s">
        <v>634</v>
      </c>
      <c r="T566" s="298"/>
      <c r="U566" s="299">
        <v>3357.76</v>
      </c>
      <c r="V566" s="300">
        <v>7.445439817020871</v>
      </c>
      <c r="W566" s="300">
        <v>4139.374661005126</v>
      </c>
      <c r="X566" s="300">
        <v>14.081652432730401</v>
      </c>
      <c r="Y566" s="301">
        <v>-9.930065408817691E-10</v>
      </c>
      <c r="Z566" s="302">
        <v>7.194977869614143E-4</v>
      </c>
      <c r="AA566">
        <v>0.3197309599662199</v>
      </c>
      <c r="AB566" s="172">
        <v>51.0</v>
      </c>
      <c r="AC566" s="303">
        <v>26691.922048801775</v>
      </c>
      <c r="AD566" s="304"/>
      <c r="AE566" s="304"/>
      <c r="AF566" s="304"/>
    </row>
    <row r="567">
      <c r="A567" s="285">
        <v>2.0577056252245893E-4</v>
      </c>
      <c r="B567" s="309" t="s">
        <v>1267</v>
      </c>
      <c r="C567" s="287">
        <v>105200.0</v>
      </c>
      <c r="D567" s="288">
        <v>0.0</v>
      </c>
      <c r="E567" s="289">
        <v>1528210.0</v>
      </c>
      <c r="F567" s="290">
        <v>6.853745345849519E-4</v>
      </c>
      <c r="G567" s="290">
        <v>0.45382841923359996</v>
      </c>
      <c r="H567" s="290">
        <v>-0.6799999999999999</v>
      </c>
      <c r="I567" s="290">
        <v>1.6</v>
      </c>
      <c r="J567" s="291">
        <v>-0.0038</v>
      </c>
      <c r="K567" s="290">
        <v>-3.7144841110985967E-4</v>
      </c>
      <c r="L567" s="292">
        <v>6.89277423481135E-4</v>
      </c>
      <c r="M567" s="293" t="s">
        <v>631</v>
      </c>
      <c r="N567" s="294">
        <v>5.622576144972776</v>
      </c>
      <c r="O567" s="295" t="s">
        <v>306</v>
      </c>
      <c r="P567" s="295" t="s">
        <v>650</v>
      </c>
      <c r="Q567" s="296">
        <v>160767.692</v>
      </c>
      <c r="R567" s="297" t="s">
        <v>633</v>
      </c>
      <c r="S567" s="298" t="s">
        <v>675</v>
      </c>
      <c r="T567" s="298"/>
      <c r="U567" s="299">
        <v>8463.04</v>
      </c>
      <c r="V567" s="300">
        <v>12.430521420198888</v>
      </c>
      <c r="W567" s="300">
        <v>2535.477406310261</v>
      </c>
      <c r="X567" s="300">
        <v>20.629181401078693</v>
      </c>
      <c r="Y567" s="301">
        <v>5.328324665850405E-4</v>
      </c>
      <c r="Z567" s="302">
        <v>0.003828240511366132</v>
      </c>
      <c r="AA567">
        <v>0.1216847250505304</v>
      </c>
      <c r="AB567" s="172">
        <v>51.0</v>
      </c>
      <c r="AC567" s="303">
        <v>105841.73093015439</v>
      </c>
      <c r="AD567" s="304"/>
      <c r="AE567" s="304"/>
      <c r="AF567" s="304"/>
    </row>
    <row r="568">
      <c r="A568" s="285">
        <v>0.009838312269380258</v>
      </c>
      <c r="B568" s="309" t="s">
        <v>1268</v>
      </c>
      <c r="C568" s="287">
        <v>71800.0</v>
      </c>
      <c r="D568" s="288">
        <v>0.0</v>
      </c>
      <c r="E568" s="289">
        <v>774810.0</v>
      </c>
      <c r="F568" s="290">
        <v>0.010576671090873187</v>
      </c>
      <c r="G568" s="290">
        <v>2.9992654916498616</v>
      </c>
      <c r="H568" s="290">
        <v>-0.3</v>
      </c>
      <c r="I568" s="290">
        <v>1.0</v>
      </c>
      <c r="J568" s="291">
        <v>0.1176</v>
      </c>
      <c r="K568" s="290">
        <v>0.006294383610191585</v>
      </c>
      <c r="L568" s="292">
        <v>-0.008459059636282872</v>
      </c>
      <c r="M568" s="293" t="s">
        <v>306</v>
      </c>
      <c r="N568" s="294">
        <v>4.647038832851928</v>
      </c>
      <c r="O568" s="295" t="s">
        <v>306</v>
      </c>
      <c r="P568" s="295" t="s">
        <v>640</v>
      </c>
      <c r="Q568" s="296">
        <v>55631.358</v>
      </c>
      <c r="R568" s="297" t="s">
        <v>641</v>
      </c>
      <c r="S568" s="298" t="s">
        <v>661</v>
      </c>
      <c r="T568" s="298"/>
      <c r="U568" s="299">
        <v>4184.59</v>
      </c>
      <c r="V568" s="300">
        <v>17.158192319916648</v>
      </c>
      <c r="W568" s="300">
        <v>2915.235656719304</v>
      </c>
      <c r="X568" s="300">
        <v>16.748800755369235</v>
      </c>
      <c r="Y568" s="301">
        <v>0.01044852984370162</v>
      </c>
      <c r="Z568" s="302">
        <v>0.05042203025715339</v>
      </c>
      <c r="AA568">
        <v>-0.13843069093520777</v>
      </c>
      <c r="AB568" s="172">
        <v>22.0</v>
      </c>
      <c r="AC568" s="303">
        <v>70893.64629369458</v>
      </c>
      <c r="AD568" s="304"/>
      <c r="AE568" s="304"/>
      <c r="AF568" s="304"/>
    </row>
    <row r="569">
      <c r="A569" s="285">
        <v>9.360058249157797E-5</v>
      </c>
      <c r="B569" s="309" t="s">
        <v>1269</v>
      </c>
      <c r="C569" s="287">
        <v>120800.0</v>
      </c>
      <c r="D569" s="288">
        <v>0.0</v>
      </c>
      <c r="E569" s="289">
        <v>1898910.0</v>
      </c>
      <c r="F569" s="290">
        <v>3.4401998421579056E-4</v>
      </c>
      <c r="G569" s="290">
        <v>0.15316320017755314</v>
      </c>
      <c r="H569" s="290">
        <v>-0.7285714286</v>
      </c>
      <c r="I569" s="290">
        <v>1.357142857</v>
      </c>
      <c r="J569" s="291">
        <v>-0.0025</v>
      </c>
      <c r="K569" s="290">
        <v>1.4768104194176206E-4</v>
      </c>
      <c r="L569" s="292">
        <v>3.479005228800047E-4</v>
      </c>
      <c r="M569" s="293" t="s">
        <v>306</v>
      </c>
      <c r="N569" s="294">
        <v>4.629623628122842</v>
      </c>
      <c r="O569" s="295" t="s">
        <v>306</v>
      </c>
      <c r="P569" s="295" t="s">
        <v>640</v>
      </c>
      <c r="Q569" s="296">
        <v>229388.328</v>
      </c>
      <c r="R569" s="297" t="s">
        <v>633</v>
      </c>
      <c r="S569" s="298" t="s">
        <v>675</v>
      </c>
      <c r="T569" s="298"/>
      <c r="U569" s="299">
        <v>1515.74</v>
      </c>
      <c r="V569" s="300">
        <v>79.69704566746276</v>
      </c>
      <c r="W569" s="300">
        <v>2535.477406310261</v>
      </c>
      <c r="X569" s="300">
        <v>20.629181401078693</v>
      </c>
      <c r="Y569" s="301">
        <v>4.3446429308056694E-4</v>
      </c>
      <c r="Z569" s="302">
        <v>0.0015806291684988705</v>
      </c>
      <c r="AA569">
        <v>-0.1917055297080532</v>
      </c>
      <c r="AB569" s="172">
        <v>2.0</v>
      </c>
      <c r="AC569" s="303">
        <v>120969.74509736874</v>
      </c>
      <c r="AD569" s="304"/>
      <c r="AE569" s="304"/>
      <c r="AF569" s="304"/>
    </row>
    <row r="570">
      <c r="A570" s="285">
        <v>-0.005039698408119497</v>
      </c>
      <c r="B570" s="309" t="s">
        <v>1270</v>
      </c>
      <c r="C570" s="287">
        <v>9500.0</v>
      </c>
      <c r="D570" s="288">
        <v>0.0</v>
      </c>
      <c r="E570" s="289">
        <v>710.0</v>
      </c>
      <c r="F570" s="290">
        <v>-0.001971995603526384</v>
      </c>
      <c r="G570" s="290">
        <v>-6.731464668445801</v>
      </c>
      <c r="H570" s="290">
        <v>-2.2</v>
      </c>
      <c r="I570" s="290">
        <v>-1.0</v>
      </c>
      <c r="J570" s="291">
        <v>-0.05</v>
      </c>
      <c r="K570" s="290">
        <v>-4.479224854854853E-4</v>
      </c>
      <c r="L570" s="292">
        <v>-0.002990099879866319</v>
      </c>
      <c r="M570" s="293" t="s">
        <v>654</v>
      </c>
      <c r="N570" s="294">
        <v>-4.656677319209644</v>
      </c>
      <c r="O570" s="295" t="s">
        <v>306</v>
      </c>
      <c r="P570" s="295" t="s">
        <v>637</v>
      </c>
      <c r="Q570" s="296">
        <v>6.745</v>
      </c>
      <c r="R570" s="297" t="s">
        <v>633</v>
      </c>
      <c r="S570" s="298" t="s">
        <v>645</v>
      </c>
      <c r="T570" s="298"/>
      <c r="U570" s="299">
        <v>1103.17</v>
      </c>
      <c r="V570" s="300">
        <v>8.611546724439568</v>
      </c>
      <c r="W570" s="300">
        <v>3169.964778636018</v>
      </c>
      <c r="X570" s="300">
        <v>17.35913669889833</v>
      </c>
      <c r="Y570" s="301">
        <v>-6.26082752967474E-7</v>
      </c>
      <c r="Z570" s="302">
        <v>0.00916176826712921</v>
      </c>
      <c r="AA570">
        <v>-0.20930076232337025</v>
      </c>
      <c r="AB570" s="172">
        <v>3.0</v>
      </c>
      <c r="AC570" s="303">
        <v>9863.795710110979</v>
      </c>
      <c r="AD570" s="304"/>
      <c r="AE570" s="304"/>
      <c r="AF570" s="304"/>
    </row>
    <row r="571">
      <c r="A571" s="285">
        <v>0.022781557692348565</v>
      </c>
      <c r="B571" s="309" t="s">
        <v>1271</v>
      </c>
      <c r="C571" s="287">
        <v>6400.0</v>
      </c>
      <c r="D571" s="288">
        <v>0.0</v>
      </c>
      <c r="E571" s="289">
        <v>2199100.9999999995</v>
      </c>
      <c r="F571" s="290">
        <v>0.024939159095417614</v>
      </c>
      <c r="G571" s="290">
        <v>6.085604713966937</v>
      </c>
      <c r="H571" s="290">
        <v>1.6</v>
      </c>
      <c r="I571" s="290">
        <v>1.0</v>
      </c>
      <c r="J571" s="291">
        <v>0.28</v>
      </c>
      <c r="K571" s="290">
        <v>0.012907774446054251</v>
      </c>
      <c r="L571" s="292">
        <v>-8.787796114895913E-5</v>
      </c>
      <c r="M571" s="293" t="s">
        <v>678</v>
      </c>
      <c r="N571" s="294">
        <v>5.983096756699501</v>
      </c>
      <c r="O571" s="295" t="s">
        <v>306</v>
      </c>
      <c r="P571" s="295" t="s">
        <v>650</v>
      </c>
      <c r="Q571" s="296">
        <v>14074.246399999996</v>
      </c>
      <c r="R571" s="297" t="s">
        <v>644</v>
      </c>
      <c r="S571" s="298" t="s">
        <v>642</v>
      </c>
      <c r="T571" s="298"/>
      <c r="U571" s="299">
        <v>-113.0</v>
      </c>
      <c r="V571" s="300" t="s">
        <v>306</v>
      </c>
      <c r="W571" s="300">
        <v>2393.932165164847</v>
      </c>
      <c r="X571" s="300">
        <v>15.498907027838142</v>
      </c>
      <c r="Y571" s="301">
        <v>0.006092376572564401</v>
      </c>
      <c r="Z571" s="302">
        <v>0.15284890850547614</v>
      </c>
      <c r="AA571">
        <v>-0.5972133787490561</v>
      </c>
      <c r="AB571" s="172">
        <v>51.0</v>
      </c>
      <c r="AC571" s="303">
        <v>6699.299805387845</v>
      </c>
      <c r="AD571" s="304"/>
      <c r="AE571" s="304"/>
      <c r="AF571" s="304"/>
    </row>
    <row r="572">
      <c r="A572" s="285">
        <v>0.004911692179182279</v>
      </c>
      <c r="B572" s="309" t="s">
        <v>1272</v>
      </c>
      <c r="C572" s="287">
        <v>8310.0</v>
      </c>
      <c r="D572" s="288">
        <v>0.0</v>
      </c>
      <c r="E572" s="289">
        <v>252010.0</v>
      </c>
      <c r="F572" s="290">
        <v>0.005359328018719261</v>
      </c>
      <c r="G572" s="290">
        <v>2.1482837876004552</v>
      </c>
      <c r="H572" s="290">
        <v>0.4</v>
      </c>
      <c r="I572" s="290">
        <v>2.5</v>
      </c>
      <c r="J572" s="291">
        <v>0.0125</v>
      </c>
      <c r="K572" s="290">
        <v>0.0011642341529328934</v>
      </c>
      <c r="L572" s="292">
        <v>0.005363195035510079</v>
      </c>
      <c r="M572" s="293" t="s">
        <v>306</v>
      </c>
      <c r="N572" s="294">
        <v>5.569309608796304</v>
      </c>
      <c r="O572" s="295" t="s">
        <v>306</v>
      </c>
      <c r="P572" s="295" t="s">
        <v>640</v>
      </c>
      <c r="Q572" s="296">
        <v>2094.2031</v>
      </c>
      <c r="R572" s="297" t="s">
        <v>633</v>
      </c>
      <c r="S572" s="298" t="s">
        <v>666</v>
      </c>
      <c r="T572" s="298" t="s">
        <v>697</v>
      </c>
      <c r="U572" s="299">
        <v>994.98</v>
      </c>
      <c r="V572" s="300">
        <v>8.351926671892903</v>
      </c>
      <c r="W572" s="300">
        <v>1979.6298556175075</v>
      </c>
      <c r="X572" s="300">
        <v>16.817246068236063</v>
      </c>
      <c r="Y572" s="301">
        <v>1.9130990034631003E-4</v>
      </c>
      <c r="Z572" s="302">
        <v>0.02960912239045717</v>
      </c>
      <c r="AA572">
        <v>-0.12664485450347585</v>
      </c>
      <c r="AB572" s="172">
        <v>3.0</v>
      </c>
      <c r="AC572" s="303">
        <v>8235.526042890177</v>
      </c>
      <c r="AD572" s="304"/>
      <c r="AE572" s="304"/>
      <c r="AF572" s="304"/>
    </row>
    <row r="573">
      <c r="A573" s="285">
        <v>0.014300351597651379</v>
      </c>
      <c r="B573" s="309" t="s">
        <v>1273</v>
      </c>
      <c r="C573" s="287">
        <v>30900.0</v>
      </c>
      <c r="D573" s="288">
        <v>0.0</v>
      </c>
      <c r="E573" s="289">
        <v>2662710.0</v>
      </c>
      <c r="F573" s="290">
        <v>0.01451425503877437</v>
      </c>
      <c r="G573" s="290">
        <v>5.629719056671163</v>
      </c>
      <c r="H573" s="290">
        <v>0.2</v>
      </c>
      <c r="I573" s="290">
        <v>1.0</v>
      </c>
      <c r="J573" s="291">
        <v>0.1472</v>
      </c>
      <c r="K573" s="290">
        <v>0.006768201233740077</v>
      </c>
      <c r="L573" s="292">
        <v>7.611216238406146E-4</v>
      </c>
      <c r="M573" s="293" t="s">
        <v>306</v>
      </c>
      <c r="N573" s="294">
        <v>6.903567506040562</v>
      </c>
      <c r="O573" s="295" t="s">
        <v>306</v>
      </c>
      <c r="P573" s="295" t="s">
        <v>640</v>
      </c>
      <c r="Q573" s="296">
        <v>82277.739</v>
      </c>
      <c r="R573" s="297" t="s">
        <v>644</v>
      </c>
      <c r="S573" s="298" t="s">
        <v>642</v>
      </c>
      <c r="T573" s="298"/>
      <c r="U573" s="299">
        <v>2571.46</v>
      </c>
      <c r="V573" s="300">
        <v>12.016519798091357</v>
      </c>
      <c r="W573" s="300">
        <v>2393.932165164847</v>
      </c>
      <c r="X573" s="300">
        <v>15.498907027838142</v>
      </c>
      <c r="Y573" s="301">
        <v>0.02222271332482292</v>
      </c>
      <c r="Z573" s="302">
        <v>0.10104555479900629</v>
      </c>
      <c r="AA573">
        <v>-0.11281463082283416</v>
      </c>
      <c r="AB573" s="172">
        <v>51.0</v>
      </c>
      <c r="AC573" s="303">
        <v>31200.12020530943</v>
      </c>
      <c r="AD573" s="304"/>
      <c r="AE573" s="304"/>
      <c r="AF573" s="304"/>
    </row>
    <row r="574">
      <c r="A574" s="285">
        <v>-0.004126640565780417</v>
      </c>
      <c r="B574" s="309" t="s">
        <v>1274</v>
      </c>
      <c r="C574" s="287">
        <v>106500.0</v>
      </c>
      <c r="D574" s="288">
        <v>0.0</v>
      </c>
      <c r="E574" s="289">
        <v>275310.0</v>
      </c>
      <c r="F574" s="290">
        <v>-0.001980348878569604</v>
      </c>
      <c r="G574" s="290">
        <v>-4.6751761698743035</v>
      </c>
      <c r="H574" s="290">
        <v>-1.68235294118</v>
      </c>
      <c r="I574" s="290">
        <v>-0.9117647059</v>
      </c>
      <c r="J574" s="291">
        <v>-0.0575</v>
      </c>
      <c r="K574" s="290">
        <v>-1.6962957408822577E-4</v>
      </c>
      <c r="L574" s="292">
        <v>-0.0019764478209753763</v>
      </c>
      <c r="M574" s="293" t="s">
        <v>631</v>
      </c>
      <c r="N574" s="294">
        <v>-4.050045121654043</v>
      </c>
      <c r="O574" s="295" t="s">
        <v>306</v>
      </c>
      <c r="P574" s="295" t="s">
        <v>637</v>
      </c>
      <c r="Q574" s="296">
        <v>29320.515</v>
      </c>
      <c r="R574" s="297" t="s">
        <v>633</v>
      </c>
      <c r="S574" s="298" t="s">
        <v>925</v>
      </c>
      <c r="T574" s="298"/>
      <c r="U574" s="299">
        <v>133.44</v>
      </c>
      <c r="V574" s="300">
        <v>798.1115107913669</v>
      </c>
      <c r="W574" s="300">
        <v>-2656.5815669972217</v>
      </c>
      <c r="X574" s="300" t="s">
        <v>306</v>
      </c>
      <c r="Y574" s="301">
        <v>-0.00222145021726674</v>
      </c>
      <c r="Z574" s="302">
        <v>0.008085647345251502</v>
      </c>
      <c r="AA574">
        <v>-0.14025893908870235</v>
      </c>
      <c r="AB574" s="172">
        <v>4.0</v>
      </c>
      <c r="AC574" s="303">
        <v>109449.67958997388</v>
      </c>
      <c r="AD574" s="304"/>
      <c r="AE574" s="304"/>
      <c r="AF574" s="304"/>
    </row>
    <row r="575">
      <c r="A575" s="285">
        <v>5.313647209880287E-4</v>
      </c>
      <c r="B575" s="309" t="s">
        <v>1275</v>
      </c>
      <c r="C575" s="287">
        <v>8600.0</v>
      </c>
      <c r="D575" s="288">
        <v>0.0</v>
      </c>
      <c r="E575" s="289">
        <v>118101.0</v>
      </c>
      <c r="F575" s="290">
        <v>9.223019138309655E-4</v>
      </c>
      <c r="G575" s="290">
        <v>-0.24731220527701153</v>
      </c>
      <c r="H575" s="290">
        <v>-0.8</v>
      </c>
      <c r="I575" s="290">
        <v>1.0</v>
      </c>
      <c r="J575" s="291">
        <v>0.0238</v>
      </c>
      <c r="K575" s="290">
        <v>7.150360374497875E-4</v>
      </c>
      <c r="L575" s="292">
        <v>8.52313121365332E-4</v>
      </c>
      <c r="M575" s="293" t="s">
        <v>306</v>
      </c>
      <c r="N575" s="294">
        <v>1.3035615176675313</v>
      </c>
      <c r="O575" s="295" t="s">
        <v>306</v>
      </c>
      <c r="P575" s="295" t="s">
        <v>650</v>
      </c>
      <c r="Q575" s="296">
        <v>1015.6686</v>
      </c>
      <c r="R575" s="297" t="s">
        <v>644</v>
      </c>
      <c r="S575" s="298" t="s">
        <v>645</v>
      </c>
      <c r="T575" s="298" t="s">
        <v>1276</v>
      </c>
      <c r="U575" s="299">
        <v>135.33</v>
      </c>
      <c r="V575" s="300">
        <v>63.54836326017882</v>
      </c>
      <c r="W575" s="300">
        <v>3169.964778636018</v>
      </c>
      <c r="X575" s="300">
        <v>17.35913669889833</v>
      </c>
      <c r="Y575" s="301">
        <v>1.076778819955418E-5</v>
      </c>
      <c r="Z575" s="302">
        <v>0.0011776021950407186</v>
      </c>
      <c r="AA575">
        <v>-0.5972928046030808</v>
      </c>
      <c r="AB575" s="172">
        <v>51.0</v>
      </c>
      <c r="AC575" s="303">
        <v>8628.555405144283</v>
      </c>
      <c r="AD575" s="304"/>
      <c r="AE575" s="304"/>
      <c r="AF575" s="304"/>
    </row>
    <row r="576">
      <c r="A576" s="285">
        <v>-0.0026117129105860826</v>
      </c>
      <c r="B576" s="309" t="s">
        <v>1277</v>
      </c>
      <c r="C576" s="287">
        <v>75000.0</v>
      </c>
      <c r="D576" s="288">
        <v>0.0</v>
      </c>
      <c r="E576" s="289">
        <v>1.0</v>
      </c>
      <c r="F576" s="290">
        <v>-1.7565060359952102E-4</v>
      </c>
      <c r="G576" s="290">
        <v>-3.5741974217500427</v>
      </c>
      <c r="H576" s="290">
        <v>-1.52</v>
      </c>
      <c r="I576" s="290">
        <v>-0.1</v>
      </c>
      <c r="J576" s="291">
        <v>0.0</v>
      </c>
      <c r="K576" s="290">
        <v>-0.0019256415912455548</v>
      </c>
      <c r="L576" s="292">
        <v>-0.0010923882439027397</v>
      </c>
      <c r="M576" s="293" t="s">
        <v>631</v>
      </c>
      <c r="N576" s="294">
        <v>-1.8121743921856655</v>
      </c>
      <c r="O576" s="295" t="s">
        <v>306</v>
      </c>
      <c r="P576" s="295" t="s">
        <v>658</v>
      </c>
      <c r="Q576" s="296">
        <v>0.075</v>
      </c>
      <c r="R576" s="297" t="s">
        <v>641</v>
      </c>
      <c r="S576" s="298" t="s">
        <v>730</v>
      </c>
      <c r="T576" s="298"/>
      <c r="U576" s="299">
        <v>1351.0</v>
      </c>
      <c r="V576" s="300">
        <v>55.51443375277572</v>
      </c>
      <c r="W576" s="300">
        <v>2549.278182092136</v>
      </c>
      <c r="X576" s="300">
        <v>11.697610179895563</v>
      </c>
      <c r="Y576" s="301">
        <v>-3.7627407305564625E-9</v>
      </c>
      <c r="Z576" s="302">
        <v>3.265539013455977E-4</v>
      </c>
      <c r="AA576">
        <v>-0.3449810490145401</v>
      </c>
      <c r="AB576" s="172">
        <v>51.0</v>
      </c>
      <c r="AC576" s="303">
        <v>75542.24173140585</v>
      </c>
      <c r="AD576" s="304"/>
      <c r="AE576" s="304"/>
      <c r="AF576" s="304"/>
    </row>
    <row r="577">
      <c r="A577" s="285">
        <v>0.013165722931473065</v>
      </c>
      <c r="B577" s="309" t="s">
        <v>1278</v>
      </c>
      <c r="C577" s="287">
        <v>32299.999999999996</v>
      </c>
      <c r="D577" s="288">
        <v>0.0</v>
      </c>
      <c r="E577" s="289">
        <v>59501.0</v>
      </c>
      <c r="F577" s="290">
        <v>0.011841297522831458</v>
      </c>
      <c r="G577" s="290">
        <v>4.2167247297760335</v>
      </c>
      <c r="H577" s="290">
        <v>4.800000000000001</v>
      </c>
      <c r="I577" s="290">
        <v>1.0</v>
      </c>
      <c r="J577" s="291">
        <v>0.0702</v>
      </c>
      <c r="K577" s="290">
        <v>0.0038716758721595275</v>
      </c>
      <c r="L577" s="292">
        <v>0.011845182553139115</v>
      </c>
      <c r="M577" s="293" t="s">
        <v>306</v>
      </c>
      <c r="N577" s="294">
        <v>6.281983717299301</v>
      </c>
      <c r="O577" s="295" t="s">
        <v>306</v>
      </c>
      <c r="P577" s="295" t="s">
        <v>640</v>
      </c>
      <c r="Q577" s="296">
        <v>1921.8822999999998</v>
      </c>
      <c r="R577" s="297" t="s">
        <v>641</v>
      </c>
      <c r="S577" s="298" t="s">
        <v>634</v>
      </c>
      <c r="T577" s="298" t="s">
        <v>870</v>
      </c>
      <c r="U577" s="299">
        <v>4875.96</v>
      </c>
      <c r="V577" s="300">
        <v>6.624336540906816</v>
      </c>
      <c r="W577" s="300">
        <v>4139.374661005126</v>
      </c>
      <c r="X577" s="300">
        <v>14.081652432730401</v>
      </c>
      <c r="Y577" s="301">
        <v>4.7236892400586957E-4</v>
      </c>
      <c r="Z577" s="302">
        <v>0.0739415195442566</v>
      </c>
      <c r="AA577">
        <v>0.0331120238573559</v>
      </c>
      <c r="AB577" s="172">
        <v>51.0</v>
      </c>
      <c r="AC577" s="303">
        <v>31751.93910039805</v>
      </c>
      <c r="AD577" s="304"/>
      <c r="AE577" s="304"/>
      <c r="AF577" s="304"/>
    </row>
    <row r="578">
      <c r="A578" s="285">
        <v>1.8654920077700217E-4</v>
      </c>
      <c r="B578" s="309" t="s">
        <v>1279</v>
      </c>
      <c r="C578" s="287">
        <v>10100.0</v>
      </c>
      <c r="D578" s="288">
        <v>0.0</v>
      </c>
      <c r="E578" s="289">
        <v>16401.0</v>
      </c>
      <c r="F578" s="290">
        <v>5.87649834799341E-4</v>
      </c>
      <c r="G578" s="290">
        <v>-0.2884433257641727</v>
      </c>
      <c r="H578" s="290">
        <v>-0.8</v>
      </c>
      <c r="I578" s="290">
        <v>1.0</v>
      </c>
      <c r="J578" s="291">
        <v>0.01</v>
      </c>
      <c r="K578" s="290">
        <v>4.267110933081181E-4</v>
      </c>
      <c r="L578" s="292">
        <v>5.915797830301511E-4</v>
      </c>
      <c r="M578" s="293" t="s">
        <v>306</v>
      </c>
      <c r="N578" s="294">
        <v>2.1525949044148547</v>
      </c>
      <c r="O578" s="295" t="s">
        <v>306</v>
      </c>
      <c r="P578" s="295" t="s">
        <v>650</v>
      </c>
      <c r="Q578" s="296">
        <v>165.6501</v>
      </c>
      <c r="R578" s="297" t="s">
        <v>644</v>
      </c>
      <c r="S578" s="298" t="s">
        <v>708</v>
      </c>
      <c r="T578" s="298"/>
      <c r="U578" s="299">
        <v>191.9</v>
      </c>
      <c r="V578" s="300">
        <v>52.63157894736842</v>
      </c>
      <c r="W578" s="300">
        <v>2337.9027911782223</v>
      </c>
      <c r="X578" s="300">
        <v>38.81810010297964</v>
      </c>
      <c r="Y578" s="301">
        <v>6.520596195582348E-7</v>
      </c>
      <c r="Z578" s="302">
        <v>0.001245006686260582</v>
      </c>
      <c r="AA578">
        <v>2.1231416933630793</v>
      </c>
      <c r="AB578" s="172">
        <v>51.0</v>
      </c>
      <c r="AC578" s="303">
        <v>12774.672948690899</v>
      </c>
      <c r="AD578" s="304"/>
      <c r="AE578" s="304"/>
      <c r="AF578" s="304"/>
    </row>
    <row r="579">
      <c r="A579" s="285">
        <v>-0.003213395785374278</v>
      </c>
      <c r="B579" s="309" t="s">
        <v>1280</v>
      </c>
      <c r="C579" s="287">
        <v>7300.0</v>
      </c>
      <c r="D579" s="288">
        <v>0.0</v>
      </c>
      <c r="E579" s="289">
        <v>400.99999999999994</v>
      </c>
      <c r="F579" s="290">
        <v>-0.00200159122445298</v>
      </c>
      <c r="G579" s="290">
        <v>-4.2415288236371165</v>
      </c>
      <c r="H579" s="290">
        <v>-1.62</v>
      </c>
      <c r="I579" s="290">
        <v>-0.6</v>
      </c>
      <c r="J579" s="291">
        <v>0.0139</v>
      </c>
      <c r="K579" s="290">
        <v>0.0010738723420213483</v>
      </c>
      <c r="L579" s="292">
        <v>-0.012321794026833602</v>
      </c>
      <c r="M579" s="293" t="s">
        <v>631</v>
      </c>
      <c r="N579" s="294">
        <v>-3.1354347499223074</v>
      </c>
      <c r="O579" s="295" t="s">
        <v>306</v>
      </c>
      <c r="P579" s="295" t="s">
        <v>632</v>
      </c>
      <c r="Q579" s="296">
        <v>2.9272999999999993</v>
      </c>
      <c r="R579" s="297" t="s">
        <v>641</v>
      </c>
      <c r="S579" s="298" t="s">
        <v>668</v>
      </c>
      <c r="T579" s="298"/>
      <c r="U579" s="299">
        <v>69.27</v>
      </c>
      <c r="V579" s="300">
        <v>105.3847264327992</v>
      </c>
      <c r="W579" s="300">
        <v>2594.6693386284364</v>
      </c>
      <c r="X579" s="300">
        <v>20.767722146730023</v>
      </c>
      <c r="Y579" s="301">
        <v>-1.6839503491733976E-7</v>
      </c>
      <c r="Z579" s="302">
        <v>0.006254680860465182</v>
      </c>
      <c r="AA579">
        <v>-0.5994891438227454</v>
      </c>
      <c r="AB579" s="172">
        <v>51.0</v>
      </c>
      <c r="AC579" s="303">
        <v>7400.176569366255</v>
      </c>
      <c r="AD579" s="304"/>
      <c r="AE579" s="304"/>
      <c r="AF579" s="304"/>
    </row>
    <row r="580">
      <c r="A580" s="285">
        <v>0.0020821667979855794</v>
      </c>
      <c r="B580" s="309" t="s">
        <v>1281</v>
      </c>
      <c r="C580" s="287">
        <v>1486300.0</v>
      </c>
      <c r="D580" s="288">
        <v>-8.738908308685289E-4</v>
      </c>
      <c r="E580" s="289">
        <v>75629.0</v>
      </c>
      <c r="F580" s="290">
        <v>0.0019589374673506478</v>
      </c>
      <c r="G580" s="290">
        <v>1.7437802066875325</v>
      </c>
      <c r="H580" s="290">
        <v>-0.30902777778</v>
      </c>
      <c r="I580" s="290">
        <v>0.9548611111</v>
      </c>
      <c r="J580" s="291">
        <v>0.0394</v>
      </c>
      <c r="K580" s="290">
        <v>0.0012779697308063366</v>
      </c>
      <c r="L580" s="292">
        <v>-0.0024519916578446587</v>
      </c>
      <c r="M580" s="293" t="s">
        <v>306</v>
      </c>
      <c r="N580" s="294">
        <v>2.6838239093384226</v>
      </c>
      <c r="O580" s="295" t="s">
        <v>306</v>
      </c>
      <c r="P580" s="295" t="s">
        <v>640</v>
      </c>
      <c r="Q580" s="296">
        <v>112407.3827</v>
      </c>
      <c r="R580" s="297" t="e">
        <v>#N/A</v>
      </c>
      <c r="S580" s="298" t="e">
        <v>#N/A</v>
      </c>
      <c r="T580" s="298" t="e">
        <v>#N/A</v>
      </c>
      <c r="U580" s="299" t="e">
        <v>#N/A</v>
      </c>
      <c r="V580" s="300" t="e">
        <v>#N/A</v>
      </c>
      <c r="W580" s="300" t="e">
        <v>#N/A</v>
      </c>
      <c r="X580" s="300" t="e">
        <v>#N/A</v>
      </c>
      <c r="Y580" s="301">
        <v>5.798902830115407E-4</v>
      </c>
      <c r="Z580" s="302">
        <v>0.005028913358061166</v>
      </c>
      <c r="AA580">
        <v>-1.0</v>
      </c>
      <c r="AB580" s="172">
        <v>51.0</v>
      </c>
      <c r="AC580" s="303">
        <v>1484067.8843859222</v>
      </c>
      <c r="AD580" s="304"/>
      <c r="AE580" s="304"/>
      <c r="AF580" s="304"/>
    </row>
    <row r="581">
      <c r="A581" s="285">
        <v>-0.0030827379166535993</v>
      </c>
      <c r="B581" s="309" t="s">
        <v>1282</v>
      </c>
      <c r="C581" s="287">
        <v>1486300.0</v>
      </c>
      <c r="D581" s="288">
        <v>8.738908308685289E-4</v>
      </c>
      <c r="E581" s="289">
        <v>75629.0</v>
      </c>
      <c r="F581" s="290">
        <v>-0.001991204285928752</v>
      </c>
      <c r="G581" s="290">
        <v>-2.7453935476164375</v>
      </c>
      <c r="H581" s="290">
        <v>-1.19097222222</v>
      </c>
      <c r="I581" s="290">
        <v>-0.9548611111</v>
      </c>
      <c r="J581" s="291">
        <v>-0.0394</v>
      </c>
      <c r="K581" s="290">
        <v>-1.2470336573045253E-4</v>
      </c>
      <c r="L581" s="292">
        <v>-0.0019873064511991786</v>
      </c>
      <c r="M581" s="293" t="s">
        <v>631</v>
      </c>
      <c r="N581" s="294">
        <v>-3.4636528107892093</v>
      </c>
      <c r="O581" s="295" t="s">
        <v>306</v>
      </c>
      <c r="P581" s="295" t="s">
        <v>640</v>
      </c>
      <c r="Q581" s="296">
        <v>112407.3827</v>
      </c>
      <c r="R581" s="297" t="e">
        <v>#N/A</v>
      </c>
      <c r="S581" s="298" t="e">
        <v>#N/A</v>
      </c>
      <c r="T581" s="298" t="e">
        <v>#N/A</v>
      </c>
      <c r="U581" s="299" t="e">
        <v>#N/A</v>
      </c>
      <c r="V581" s="300" t="e">
        <v>#N/A</v>
      </c>
      <c r="W581" s="300" t="e">
        <v>#N/A</v>
      </c>
      <c r="X581" s="300" t="e">
        <v>#N/A</v>
      </c>
      <c r="Y581" s="301">
        <v>-8.270357370696353E-4</v>
      </c>
      <c r="Z581" s="302">
        <v>0.005645515646952378</v>
      </c>
      <c r="AA581">
        <v>-1.0</v>
      </c>
      <c r="AB581" s="172">
        <v>51.0</v>
      </c>
      <c r="AC581" s="303">
        <v>1474960.5796656732</v>
      </c>
      <c r="AD581" s="304"/>
      <c r="AE581" s="304"/>
      <c r="AF581" s="304"/>
    </row>
    <row r="582">
      <c r="A582" s="285">
        <v>0.010635667538998384</v>
      </c>
      <c r="B582" s="309" t="s">
        <v>1283</v>
      </c>
      <c r="C582" s="287">
        <v>7200.0</v>
      </c>
      <c r="D582" s="288">
        <v>0.0</v>
      </c>
      <c r="E582" s="289">
        <v>23901.0</v>
      </c>
      <c r="F582" s="290">
        <v>0.011708428655578505</v>
      </c>
      <c r="G582" s="290">
        <v>3.5104085547043056</v>
      </c>
      <c r="H582" s="290">
        <v>-0.3</v>
      </c>
      <c r="I582" s="290">
        <v>1.0</v>
      </c>
      <c r="J582" s="291">
        <v>0.1429</v>
      </c>
      <c r="K582" s="290">
        <v>0.006332505337930283</v>
      </c>
      <c r="L582" s="292">
        <v>-0.002155312428650311</v>
      </c>
      <c r="M582" s="293" t="s">
        <v>306</v>
      </c>
      <c r="N582" s="294">
        <v>3.478987753381938</v>
      </c>
      <c r="O582" s="295" t="s">
        <v>306</v>
      </c>
      <c r="P582" s="295" t="s">
        <v>640</v>
      </c>
      <c r="Q582" s="296">
        <v>172.0872</v>
      </c>
      <c r="R582" s="297" t="s">
        <v>641</v>
      </c>
      <c r="S582" s="298" t="s">
        <v>666</v>
      </c>
      <c r="T582" s="298"/>
      <c r="U582" s="299">
        <v>69.5</v>
      </c>
      <c r="V582" s="300">
        <v>103.59712230215827</v>
      </c>
      <c r="W582" s="300">
        <v>1979.6298556175075</v>
      </c>
      <c r="X582" s="300">
        <v>16.817246068236063</v>
      </c>
      <c r="Y582" s="301">
        <v>3.4841306399577416E-5</v>
      </c>
      <c r="Z582" s="302">
        <v>0.041259610840123126</v>
      </c>
      <c r="AA582">
        <v>-0.5991528047842448</v>
      </c>
      <c r="AB582" s="172">
        <v>3.0</v>
      </c>
      <c r="AC582" s="303">
        <v>7162.961453423462</v>
      </c>
      <c r="AD582" s="304"/>
      <c r="AE582" s="304"/>
      <c r="AF582" s="304"/>
    </row>
    <row r="583">
      <c r="A583" s="285">
        <v>0.014341097512338918</v>
      </c>
      <c r="B583" s="309" t="s">
        <v>1284</v>
      </c>
      <c r="C583" s="287">
        <v>53600.0</v>
      </c>
      <c r="D583" s="288">
        <v>0.0</v>
      </c>
      <c r="E583" s="289">
        <v>2952301.0</v>
      </c>
      <c r="F583" s="290">
        <v>0.01626667353270086</v>
      </c>
      <c r="G583" s="290">
        <v>5.631657066065859</v>
      </c>
      <c r="H583" s="290">
        <v>0.2</v>
      </c>
      <c r="I583" s="290">
        <v>1.0</v>
      </c>
      <c r="J583" s="291">
        <v>0.1445</v>
      </c>
      <c r="K583" s="290">
        <v>0.007087416715226714</v>
      </c>
      <c r="L583" s="292">
        <v>-0.0014829605708311516</v>
      </c>
      <c r="M583" s="293" t="s">
        <v>678</v>
      </c>
      <c r="N583" s="294">
        <v>7.480646934628584</v>
      </c>
      <c r="O583" s="295" t="s">
        <v>306</v>
      </c>
      <c r="P583" s="295" t="s">
        <v>640</v>
      </c>
      <c r="Q583" s="296">
        <v>158243.3336</v>
      </c>
      <c r="R583" s="297" t="s">
        <v>633</v>
      </c>
      <c r="S583" s="298" t="s">
        <v>642</v>
      </c>
      <c r="T583" s="298"/>
      <c r="U583" s="299">
        <v>3321.09</v>
      </c>
      <c r="V583" s="300">
        <v>16.13927957387484</v>
      </c>
      <c r="W583" s="300">
        <v>2393.932165164847</v>
      </c>
      <c r="X583" s="300">
        <v>15.498907027838142</v>
      </c>
      <c r="Y583" s="301">
        <v>0.042920255238532476</v>
      </c>
      <c r="Z583" s="302">
        <v>0.12200887371182915</v>
      </c>
      <c r="AA583">
        <v>-0.1729381601200869</v>
      </c>
      <c r="AB583" s="172">
        <v>51.0</v>
      </c>
      <c r="AC583" s="303">
        <v>51706.123833085134</v>
      </c>
      <c r="AD583" s="304"/>
      <c r="AE583" s="304"/>
      <c r="AF583" s="304"/>
    </row>
    <row r="584">
      <c r="A584" s="285">
        <v>0.0011602086267476339</v>
      </c>
      <c r="B584" s="309" t="s">
        <v>1285</v>
      </c>
      <c r="C584" s="287">
        <v>6350.0</v>
      </c>
      <c r="D584" s="288">
        <v>0.0</v>
      </c>
      <c r="E584" s="289">
        <v>70510.0</v>
      </c>
      <c r="F584" s="290">
        <v>2.0118971761868057E-4</v>
      </c>
      <c r="G584" s="290">
        <v>2.7112805852085273</v>
      </c>
      <c r="H584" s="290">
        <v>-0.29999999999999993</v>
      </c>
      <c r="I584" s="290">
        <v>3.5</v>
      </c>
      <c r="J584" s="291">
        <v>0.0064</v>
      </c>
      <c r="K584" s="290">
        <v>3.5470865475786806E-4</v>
      </c>
      <c r="L584" s="292">
        <v>2.0506675164206766E-4</v>
      </c>
      <c r="M584" s="293" t="s">
        <v>306</v>
      </c>
      <c r="N584" s="294">
        <v>6.645254169845969</v>
      </c>
      <c r="O584" s="295" t="s">
        <v>306</v>
      </c>
      <c r="P584" s="295" t="s">
        <v>640</v>
      </c>
      <c r="Q584" s="296">
        <v>447.7385</v>
      </c>
      <c r="R584" s="297" t="s">
        <v>633</v>
      </c>
      <c r="S584" s="298" t="s">
        <v>708</v>
      </c>
      <c r="T584" s="298"/>
      <c r="U584" s="299">
        <v>176.8</v>
      </c>
      <c r="V584" s="300">
        <v>35.91628959276018</v>
      </c>
      <c r="W584" s="300">
        <v>2337.9027911782223</v>
      </c>
      <c r="X584" s="300">
        <v>38.81810010297964</v>
      </c>
      <c r="Y584" s="301">
        <v>9.705121915819555E-6</v>
      </c>
      <c r="Z584" s="302">
        <v>0.0013322773746554642</v>
      </c>
      <c r="AA584">
        <v>-0.5849642635084635</v>
      </c>
      <c r="AB584" s="172">
        <v>51.0</v>
      </c>
      <c r="AC584" s="303">
        <v>6369.711898878812</v>
      </c>
      <c r="AD584" s="304"/>
      <c r="AE584" s="304"/>
      <c r="AF584" s="304"/>
    </row>
    <row r="585">
      <c r="A585" s="285">
        <v>-0.0048517933551347585</v>
      </c>
      <c r="B585" s="309" t="s">
        <v>1286</v>
      </c>
      <c r="C585" s="287">
        <v>11750.0</v>
      </c>
      <c r="D585" s="288">
        <v>0.0</v>
      </c>
      <c r="E585" s="289">
        <v>54510.0</v>
      </c>
      <c r="F585" s="290">
        <v>-0.002005598534803689</v>
      </c>
      <c r="G585" s="290">
        <v>-6.8061781195485205</v>
      </c>
      <c r="H585" s="290">
        <v>-2.2</v>
      </c>
      <c r="I585" s="290">
        <v>-1.0</v>
      </c>
      <c r="J585" s="291">
        <v>-0.0042</v>
      </c>
      <c r="K585" s="290">
        <v>4.409836766562213E-5</v>
      </c>
      <c r="L585" s="292">
        <v>-0.0020016990772912064</v>
      </c>
      <c r="M585" s="293" t="s">
        <v>636</v>
      </c>
      <c r="N585" s="294">
        <v>-4.5628919685211855</v>
      </c>
      <c r="O585" s="295" t="s">
        <v>306</v>
      </c>
      <c r="P585" s="295" t="s">
        <v>637</v>
      </c>
      <c r="Q585" s="296">
        <v>640.4925</v>
      </c>
      <c r="R585" s="297" t="s">
        <v>633</v>
      </c>
      <c r="S585" s="298" t="s">
        <v>668</v>
      </c>
      <c r="T585" s="298"/>
      <c r="U585" s="299">
        <v>195.79</v>
      </c>
      <c r="V585" s="300">
        <v>60.0132795341948</v>
      </c>
      <c r="W585" s="300">
        <v>2594.6693386284364</v>
      </c>
      <c r="X585" s="300">
        <v>20.767722146730023</v>
      </c>
      <c r="Y585" s="301">
        <v>-5.686346687275676E-5</v>
      </c>
      <c r="Z585" s="302">
        <v>0.009134713939859913</v>
      </c>
      <c r="AA585">
        <v>-0.5751075984397378</v>
      </c>
      <c r="AB585" s="172">
        <v>51.0</v>
      </c>
      <c r="AC585" s="303">
        <v>11938.867539970526</v>
      </c>
      <c r="AD585" s="304"/>
      <c r="AE585" s="304"/>
      <c r="AF585" s="304"/>
    </row>
    <row r="586">
      <c r="A586" s="285">
        <v>0.01635922556902092</v>
      </c>
      <c r="B586" s="309" t="s">
        <v>1287</v>
      </c>
      <c r="C586" s="287">
        <v>4200.0</v>
      </c>
      <c r="D586" s="288">
        <v>0.0</v>
      </c>
      <c r="E586" s="289">
        <v>465201.0</v>
      </c>
      <c r="F586" s="290">
        <v>0.013265167437326322</v>
      </c>
      <c r="G586" s="290">
        <v>6.577554468231442</v>
      </c>
      <c r="H586" s="290">
        <v>7.2</v>
      </c>
      <c r="I586" s="290">
        <v>1.0</v>
      </c>
      <c r="J586" s="291">
        <v>0.1351</v>
      </c>
      <c r="K586" s="290">
        <v>0.0039896662694023765</v>
      </c>
      <c r="L586" s="292">
        <v>0.0014354883024183356</v>
      </c>
      <c r="M586" s="293" t="s">
        <v>306</v>
      </c>
      <c r="N586" s="294">
        <v>8.41071175435718</v>
      </c>
      <c r="O586" s="295" t="s">
        <v>306</v>
      </c>
      <c r="P586" s="295" t="s">
        <v>640</v>
      </c>
      <c r="Q586" s="296">
        <v>1953.8442</v>
      </c>
      <c r="R586" s="297" t="s">
        <v>641</v>
      </c>
      <c r="S586" s="298" t="s">
        <v>634</v>
      </c>
      <c r="T586" s="298"/>
      <c r="U586" s="299">
        <v>1166.26</v>
      </c>
      <c r="V586" s="300">
        <v>3.601255294702725</v>
      </c>
      <c r="W586" s="300">
        <v>4139.374661005126</v>
      </c>
      <c r="X586" s="300">
        <v>14.081652432730401</v>
      </c>
      <c r="Y586" s="301">
        <v>5.947510198586074E-4</v>
      </c>
      <c r="Z586" s="302">
        <v>0.11197510042244846</v>
      </c>
      <c r="AA586">
        <v>1.1235603730376393</v>
      </c>
      <c r="AB586" s="172">
        <v>4.0</v>
      </c>
      <c r="AC586" s="303">
        <v>4718.878830572629</v>
      </c>
      <c r="AD586" s="304"/>
      <c r="AE586" s="304"/>
      <c r="AF586" s="304"/>
    </row>
    <row r="587">
      <c r="A587" s="285">
        <v>-0.005204645588482857</v>
      </c>
      <c r="B587" s="309" t="s">
        <v>1288</v>
      </c>
      <c r="C587" s="287">
        <v>89500.0</v>
      </c>
      <c r="D587" s="288">
        <v>0.0</v>
      </c>
      <c r="E587" s="289">
        <v>1854410.0</v>
      </c>
      <c r="F587" s="290">
        <v>-0.002004844721992252</v>
      </c>
      <c r="G587" s="290">
        <v>-6.747769554435601</v>
      </c>
      <c r="H587" s="290">
        <v>-2.2</v>
      </c>
      <c r="I587" s="290">
        <v>-1.0</v>
      </c>
      <c r="J587" s="291">
        <v>-0.0066</v>
      </c>
      <c r="K587" s="290">
        <v>-6.946210977537157E-4</v>
      </c>
      <c r="L587" s="292">
        <v>-0.0020009390443370637</v>
      </c>
      <c r="M587" s="293" t="s">
        <v>654</v>
      </c>
      <c r="N587" s="294">
        <v>-5.772885076908856</v>
      </c>
      <c r="O587" s="295" t="s">
        <v>306</v>
      </c>
      <c r="P587" s="295" t="s">
        <v>637</v>
      </c>
      <c r="Q587" s="296">
        <v>165969.695</v>
      </c>
      <c r="R587" s="297" t="s">
        <v>633</v>
      </c>
      <c r="S587" s="298" t="s">
        <v>634</v>
      </c>
      <c r="T587" s="298"/>
      <c r="U587" s="299">
        <v>5310.16</v>
      </c>
      <c r="V587" s="300">
        <v>16.854482727450772</v>
      </c>
      <c r="W587" s="300">
        <v>4139.374661005126</v>
      </c>
      <c r="X587" s="300">
        <v>14.081652432730401</v>
      </c>
      <c r="Y587" s="301">
        <v>-0.01595681165004819</v>
      </c>
      <c r="Z587" s="302">
        <v>0.011552292762645746</v>
      </c>
      <c r="AA587">
        <v>-0.036131583162560044</v>
      </c>
      <c r="AB587" s="172">
        <v>51.0</v>
      </c>
      <c r="AC587" s="303">
        <v>90253.71088768823</v>
      </c>
      <c r="AD587" s="304"/>
      <c r="AE587" s="304"/>
      <c r="AF587" s="304"/>
    </row>
    <row r="588">
      <c r="A588" s="285">
        <v>0.007338162084701763</v>
      </c>
      <c r="B588" s="309" t="s">
        <v>1289</v>
      </c>
      <c r="C588" s="287">
        <v>13100.0</v>
      </c>
      <c r="D588" s="288">
        <v>0.0</v>
      </c>
      <c r="E588" s="289">
        <v>121601.0</v>
      </c>
      <c r="F588" s="290">
        <v>0.008475062256886452</v>
      </c>
      <c r="G588" s="290">
        <v>2.4374491245051635</v>
      </c>
      <c r="H588" s="290">
        <v>-0.3</v>
      </c>
      <c r="I588" s="290">
        <v>1.0</v>
      </c>
      <c r="J588" s="291">
        <v>0.075</v>
      </c>
      <c r="K588" s="290">
        <v>0.0026705035048944555</v>
      </c>
      <c r="L588" s="292">
        <v>0.003435574299967238</v>
      </c>
      <c r="M588" s="293" t="s">
        <v>306</v>
      </c>
      <c r="N588" s="294">
        <v>4.773601790032545</v>
      </c>
      <c r="O588" s="295" t="s">
        <v>306</v>
      </c>
      <c r="P588" s="295" t="s">
        <v>640</v>
      </c>
      <c r="Q588" s="296">
        <v>1592.9731</v>
      </c>
      <c r="R588" s="297" t="s">
        <v>641</v>
      </c>
      <c r="S588" s="298" t="s">
        <v>634</v>
      </c>
      <c r="T588" s="298"/>
      <c r="U588" s="299">
        <v>1324.73</v>
      </c>
      <c r="V588" s="300">
        <v>9.888807530591139</v>
      </c>
      <c r="W588" s="300">
        <v>4139.374661005126</v>
      </c>
      <c r="X588" s="300">
        <v>14.081652432730401</v>
      </c>
      <c r="Y588" s="301">
        <v>2.1922189836666737E-4</v>
      </c>
      <c r="Z588" s="302">
        <v>0.04041476896571179</v>
      </c>
      <c r="AA588">
        <v>-0.15545093635724738</v>
      </c>
      <c r="AB588" s="172">
        <v>51.0</v>
      </c>
      <c r="AC588" s="303">
        <v>13303.544321992917</v>
      </c>
      <c r="AD588" s="304"/>
      <c r="AE588" s="304"/>
      <c r="AF588" s="304"/>
    </row>
    <row r="589">
      <c r="A589" s="285">
        <v>-0.004829805385919003</v>
      </c>
      <c r="B589" s="309" t="s">
        <v>1290</v>
      </c>
      <c r="C589" s="287">
        <v>9600.0</v>
      </c>
      <c r="D589" s="288">
        <v>0.0</v>
      </c>
      <c r="E589" s="289">
        <v>1510.0</v>
      </c>
      <c r="F589" s="290">
        <v>-0.002000678713439064</v>
      </c>
      <c r="G589" s="290">
        <v>-6.750243689608252</v>
      </c>
      <c r="H589" s="290">
        <v>-2.2</v>
      </c>
      <c r="I589" s="290">
        <v>-1.0</v>
      </c>
      <c r="J589" s="291">
        <v>-0.0254</v>
      </c>
      <c r="K589" s="290">
        <v>4.694204189873471E-5</v>
      </c>
      <c r="L589" s="292">
        <v>-0.0019967647953088525</v>
      </c>
      <c r="M589" s="293" t="s">
        <v>636</v>
      </c>
      <c r="N589" s="294">
        <v>-4.612327421229584</v>
      </c>
      <c r="O589" s="295" t="s">
        <v>306</v>
      </c>
      <c r="P589" s="295" t="s">
        <v>637</v>
      </c>
      <c r="Q589" s="296">
        <v>14.496</v>
      </c>
      <c r="R589" s="297" t="s">
        <v>633</v>
      </c>
      <c r="S589" s="298" t="s">
        <v>666</v>
      </c>
      <c r="T589" s="298"/>
      <c r="U589" s="299">
        <v>-3103.16</v>
      </c>
      <c r="V589" s="300" t="s">
        <v>306</v>
      </c>
      <c r="W589" s="300">
        <v>1979.6298556175075</v>
      </c>
      <c r="X589" s="300">
        <v>16.817246068236063</v>
      </c>
      <c r="Y589" s="301">
        <v>-1.2810809786113917E-6</v>
      </c>
      <c r="Z589" s="302">
        <v>0.009206284623697391</v>
      </c>
      <c r="AA589">
        <v>-0.34052076847164636</v>
      </c>
      <c r="AB589" s="172">
        <v>51.0</v>
      </c>
      <c r="AC589" s="303">
        <v>9661.605818008678</v>
      </c>
      <c r="AD589" s="304"/>
      <c r="AE589" s="304"/>
      <c r="AF589" s="304"/>
    </row>
    <row r="590">
      <c r="A590" s="285">
        <v>0.001683099686809101</v>
      </c>
      <c r="B590" s="309" t="s">
        <v>1291</v>
      </c>
      <c r="C590" s="287">
        <v>24600.0</v>
      </c>
      <c r="D590" s="288">
        <v>0.03361344537815136</v>
      </c>
      <c r="E590" s="289">
        <v>174601.0</v>
      </c>
      <c r="F590" s="290">
        <v>0.0015964037966215313</v>
      </c>
      <c r="G590" s="290">
        <v>-0.23552836243074</v>
      </c>
      <c r="H590" s="290">
        <v>-0.8</v>
      </c>
      <c r="I590" s="290">
        <v>1.0</v>
      </c>
      <c r="J590" s="291">
        <v>0.0165</v>
      </c>
      <c r="K590" s="290">
        <v>5.047496542313953E-4</v>
      </c>
      <c r="L590" s="292">
        <v>0.001600291294431368</v>
      </c>
      <c r="M590" s="293" t="s">
        <v>306</v>
      </c>
      <c r="N590" s="294">
        <v>2.1807130467306504</v>
      </c>
      <c r="O590" s="295" t="s">
        <v>306</v>
      </c>
      <c r="P590" s="295" t="s">
        <v>640</v>
      </c>
      <c r="Q590" s="296">
        <v>4295.1846</v>
      </c>
      <c r="R590" s="297" t="s">
        <v>641</v>
      </c>
      <c r="S590" s="298" t="s">
        <v>634</v>
      </c>
      <c r="T590" s="298"/>
      <c r="U590" s="299">
        <v>1920.9</v>
      </c>
      <c r="V590" s="300">
        <v>12.806496954552554</v>
      </c>
      <c r="W590" s="300">
        <v>4139.374661005126</v>
      </c>
      <c r="X590" s="300">
        <v>14.081652432730401</v>
      </c>
      <c r="Y590" s="301">
        <v>1.3501021030987978E-4</v>
      </c>
      <c r="Z590" s="302">
        <v>0.0034523581729994732</v>
      </c>
      <c r="AA590">
        <v>-0.15529327881834487</v>
      </c>
      <c r="AB590" s="172">
        <v>3.0</v>
      </c>
      <c r="AC590" s="303">
        <v>24256.124803012666</v>
      </c>
      <c r="AD590" s="304"/>
      <c r="AE590" s="304"/>
      <c r="AF590" s="304"/>
    </row>
    <row r="591">
      <c r="A591" s="285">
        <v>-0.004839602305955498</v>
      </c>
      <c r="B591" s="309" t="s">
        <v>1292</v>
      </c>
      <c r="C591" s="287">
        <v>3890.0</v>
      </c>
      <c r="D591" s="288">
        <v>0.0</v>
      </c>
      <c r="E591" s="289">
        <v>552210.0</v>
      </c>
      <c r="F591" s="290">
        <v>-0.00199832686400289</v>
      </c>
      <c r="G591" s="290">
        <v>-6.7334169175936</v>
      </c>
      <c r="H591" s="290">
        <v>-2.2</v>
      </c>
      <c r="I591" s="290">
        <v>-1.0</v>
      </c>
      <c r="J591" s="291">
        <v>-0.015</v>
      </c>
      <c r="K591" s="290">
        <v>1.2998840423885608E-5</v>
      </c>
      <c r="L591" s="292">
        <v>-0.00199443052215448</v>
      </c>
      <c r="M591" s="293" t="s">
        <v>636</v>
      </c>
      <c r="N591" s="294">
        <v>-4.268509909255795</v>
      </c>
      <c r="O591" s="295" t="s">
        <v>306</v>
      </c>
      <c r="P591" s="295" t="s">
        <v>637</v>
      </c>
      <c r="Q591" s="296">
        <v>2148.0969</v>
      </c>
      <c r="R591" s="297" t="s">
        <v>633</v>
      </c>
      <c r="S591" s="298" t="s">
        <v>666</v>
      </c>
      <c r="T591" s="298"/>
      <c r="U591" s="299">
        <v>-1337.57</v>
      </c>
      <c r="V591" s="300" t="s">
        <v>306</v>
      </c>
      <c r="W591" s="300">
        <v>1979.6298556175075</v>
      </c>
      <c r="X591" s="300">
        <v>16.817246068236063</v>
      </c>
      <c r="Y591" s="301">
        <v>-1.9031190276008148E-4</v>
      </c>
      <c r="Z591" s="302">
        <v>0.008515150147818867</v>
      </c>
      <c r="AA591">
        <v>-0.5877633376037091</v>
      </c>
      <c r="AB591" s="172">
        <v>3.0</v>
      </c>
      <c r="AC591" s="303">
        <v>3967.337551107013</v>
      </c>
      <c r="AD591" s="304"/>
      <c r="AE591" s="304"/>
      <c r="AF591" s="304"/>
    </row>
    <row r="592">
      <c r="A592" s="285">
        <v>6.938705717349498E-4</v>
      </c>
      <c r="B592" s="309" t="s">
        <v>1293</v>
      </c>
      <c r="C592" s="287">
        <v>68300.0</v>
      </c>
      <c r="D592" s="288">
        <v>0.0</v>
      </c>
      <c r="E592" s="289">
        <v>6061310.0</v>
      </c>
      <c r="F592" s="290">
        <v>4.3281596915460094E-4</v>
      </c>
      <c r="G592" s="290">
        <v>0.5188430103456705</v>
      </c>
      <c r="H592" s="290">
        <v>-0.5</v>
      </c>
      <c r="I592" s="290">
        <v>0.0</v>
      </c>
      <c r="J592" s="291">
        <v>0.0297</v>
      </c>
      <c r="K592" s="290">
        <v>0.0012175092775679333</v>
      </c>
      <c r="L592" s="292">
        <v>-0.00518300262695886</v>
      </c>
      <c r="M592" s="293" t="s">
        <v>306</v>
      </c>
      <c r="N592" s="294">
        <v>1.8262475173208481</v>
      </c>
      <c r="O592" s="295" t="s">
        <v>306</v>
      </c>
      <c r="P592" s="295" t="s">
        <v>632</v>
      </c>
      <c r="Q592" s="296">
        <v>413987.473</v>
      </c>
      <c r="R592" s="297" t="s">
        <v>633</v>
      </c>
      <c r="S592" s="298" t="s">
        <v>661</v>
      </c>
      <c r="T592" s="298"/>
      <c r="U592" s="299">
        <v>4242.29</v>
      </c>
      <c r="V592" s="300">
        <v>16.09979515780392</v>
      </c>
      <c r="W592" s="300">
        <v>2915.235656719304</v>
      </c>
      <c r="X592" s="300">
        <v>16.748800755369235</v>
      </c>
      <c r="Y592" s="301">
        <v>0.005874599184964505</v>
      </c>
      <c r="Z592" s="302">
        <v>7.907640059583713E-4</v>
      </c>
      <c r="AA592">
        <v>0.04807102027116872</v>
      </c>
      <c r="AB592" s="172">
        <v>51.0</v>
      </c>
      <c r="AC592" s="303">
        <v>68946.86124212689</v>
      </c>
      <c r="AD592" s="304"/>
      <c r="AE592" s="304"/>
      <c r="AF592" s="304"/>
    </row>
    <row r="593">
      <c r="A593" s="285">
        <v>-0.0029327229098429267</v>
      </c>
      <c r="B593" s="309" t="s">
        <v>1294</v>
      </c>
      <c r="C593" s="287">
        <v>14400.0</v>
      </c>
      <c r="D593" s="288">
        <v>0.0</v>
      </c>
      <c r="E593" s="289">
        <v>10.0</v>
      </c>
      <c r="F593" s="290">
        <v>-0.0020116465022361973</v>
      </c>
      <c r="G593" s="290">
        <v>-2.5527529827274797</v>
      </c>
      <c r="H593" s="290">
        <v>-1.0</v>
      </c>
      <c r="I593" s="290">
        <v>0.0</v>
      </c>
      <c r="J593" s="291">
        <v>-0.0069</v>
      </c>
      <c r="K593" s="290">
        <v>-3.712509153250984E-4</v>
      </c>
      <c r="L593" s="292">
        <v>-0.002007722459917033</v>
      </c>
      <c r="M593" s="293" t="s">
        <v>631</v>
      </c>
      <c r="N593" s="294">
        <v>-1.0923928318546245</v>
      </c>
      <c r="O593" s="295" t="s">
        <v>306</v>
      </c>
      <c r="P593" s="295" t="s">
        <v>650</v>
      </c>
      <c r="Q593" s="296">
        <v>0.144</v>
      </c>
      <c r="R593" s="297" t="s">
        <v>633</v>
      </c>
      <c r="S593" s="298" t="s">
        <v>634</v>
      </c>
      <c r="T593" s="298"/>
      <c r="U593" s="299">
        <v>764.33</v>
      </c>
      <c r="V593" s="300">
        <v>18.84002983004723</v>
      </c>
      <c r="W593" s="300">
        <v>4139.374661005126</v>
      </c>
      <c r="X593" s="300">
        <v>14.081652432730401</v>
      </c>
      <c r="Y593" s="301">
        <v>-7.797631329753264E-9</v>
      </c>
      <c r="Z593" s="302">
        <v>0.0026269792275021506</v>
      </c>
      <c r="AA593">
        <v>-0.39244666290777686</v>
      </c>
      <c r="AB593" s="172">
        <v>2.0</v>
      </c>
      <c r="AC593" s="303">
        <v>14476.196847324481</v>
      </c>
      <c r="AD593" s="304"/>
      <c r="AE593" s="304"/>
      <c r="AF593" s="304"/>
    </row>
    <row r="594">
      <c r="A594" s="285">
        <v>-0.00534113670431895</v>
      </c>
      <c r="B594" s="309" t="s">
        <v>1295</v>
      </c>
      <c r="C594" s="287">
        <v>37550.0</v>
      </c>
      <c r="D594" s="288">
        <v>0.0</v>
      </c>
      <c r="E594" s="289">
        <v>227610.0</v>
      </c>
      <c r="F594" s="290">
        <v>-0.002004024128802386</v>
      </c>
      <c r="G594" s="290">
        <v>-6.742547124506497</v>
      </c>
      <c r="H594" s="290">
        <v>-2.2</v>
      </c>
      <c r="I594" s="290">
        <v>-1.0</v>
      </c>
      <c r="J594" s="291">
        <v>-0.0066</v>
      </c>
      <c r="K594" s="290">
        <v>-9.722632129354741E-4</v>
      </c>
      <c r="L594" s="292">
        <v>-0.0020001232216132784</v>
      </c>
      <c r="M594" s="293" t="s">
        <v>654</v>
      </c>
      <c r="N594" s="294">
        <v>-3.9107985996085057</v>
      </c>
      <c r="O594" s="295" t="s">
        <v>306</v>
      </c>
      <c r="P594" s="295" t="s">
        <v>637</v>
      </c>
      <c r="Q594" s="296">
        <v>8546.7555</v>
      </c>
      <c r="R594" s="297" t="s">
        <v>633</v>
      </c>
      <c r="S594" s="298" t="s">
        <v>645</v>
      </c>
      <c r="T594" s="298"/>
      <c r="U594" s="299">
        <v>2253.63</v>
      </c>
      <c r="V594" s="300">
        <v>16.662007516761847</v>
      </c>
      <c r="W594" s="300">
        <v>3169.964778636018</v>
      </c>
      <c r="X594" s="300">
        <v>17.35913669889833</v>
      </c>
      <c r="Y594" s="301">
        <v>-8.459651074090416E-4</v>
      </c>
      <c r="Z594" s="302">
        <v>0.007840261406525953</v>
      </c>
      <c r="AA594">
        <v>-0.2278662614518575</v>
      </c>
      <c r="AB594" s="172">
        <v>22.0</v>
      </c>
      <c r="AC594" s="303">
        <v>37927.179773714386</v>
      </c>
      <c r="AD594" s="304"/>
      <c r="AE594" s="304"/>
      <c r="AF594" s="304"/>
    </row>
    <row r="595">
      <c r="A595" s="285">
        <v>-0.003982577600330507</v>
      </c>
      <c r="B595" s="309" t="s">
        <v>1296</v>
      </c>
      <c r="C595" s="287">
        <v>5020.0</v>
      </c>
      <c r="D595" s="288">
        <v>0.0</v>
      </c>
      <c r="E595" s="289">
        <v>84010.0</v>
      </c>
      <c r="F595" s="290">
        <v>-0.002006800770276607</v>
      </c>
      <c r="G595" s="290">
        <v>-4.469950555708785</v>
      </c>
      <c r="H595" s="290">
        <v>-1.65555555556</v>
      </c>
      <c r="I595" s="290">
        <v>-0.7777777778</v>
      </c>
      <c r="J595" s="291">
        <v>-0.0039</v>
      </c>
      <c r="K595" s="290">
        <v>-1.0415980151978337E-4</v>
      </c>
      <c r="L595" s="292">
        <v>-0.0020029344887888922</v>
      </c>
      <c r="M595" s="293" t="s">
        <v>631</v>
      </c>
      <c r="N595" s="294">
        <v>-2.9357995466357893</v>
      </c>
      <c r="O595" s="295" t="s">
        <v>306</v>
      </c>
      <c r="P595" s="295" t="s">
        <v>637</v>
      </c>
      <c r="Q595" s="296">
        <v>421.7302</v>
      </c>
      <c r="R595" s="297" t="s">
        <v>633</v>
      </c>
      <c r="S595" s="298" t="s">
        <v>675</v>
      </c>
      <c r="T595" s="298"/>
      <c r="U595" s="299">
        <v>149.33</v>
      </c>
      <c r="V595" s="300">
        <v>33.61682180405813</v>
      </c>
      <c r="W595" s="300">
        <v>2535.477406310261</v>
      </c>
      <c r="X595" s="300">
        <v>20.629181401078693</v>
      </c>
      <c r="Y595" s="301">
        <v>-3.080601397543601E-5</v>
      </c>
      <c r="Z595" s="302">
        <v>0.006301871172500318</v>
      </c>
      <c r="AA595">
        <v>-0.10069748801603251</v>
      </c>
      <c r="AB595" s="172">
        <v>51.0</v>
      </c>
      <c r="AC595" s="303">
        <v>5104.530322840526</v>
      </c>
      <c r="AD595" s="304"/>
      <c r="AE595" s="304"/>
      <c r="AF595" s="304"/>
    </row>
    <row r="596">
      <c r="A596" s="285">
        <v>-4.535007905090163E-4</v>
      </c>
      <c r="B596" s="309" t="s">
        <v>1297</v>
      </c>
      <c r="C596" s="287">
        <v>34000.0</v>
      </c>
      <c r="D596" s="288">
        <v>0.0</v>
      </c>
      <c r="E596" s="289">
        <v>969110.0</v>
      </c>
      <c r="F596" s="290">
        <v>-4.4899756523443215E-4</v>
      </c>
      <c r="G596" s="290">
        <v>-0.46044622462243945</v>
      </c>
      <c r="H596" s="290">
        <v>-0.29999999999999993</v>
      </c>
      <c r="I596" s="290">
        <v>0.75</v>
      </c>
      <c r="J596" s="291">
        <v>0.0</v>
      </c>
      <c r="K596" s="290">
        <v>6.0515175378888196E-5</v>
      </c>
      <c r="L596" s="292">
        <v>-4.450828433113756E-4</v>
      </c>
      <c r="M596" s="293" t="s">
        <v>631</v>
      </c>
      <c r="N596" s="294">
        <v>1.672200226163552</v>
      </c>
      <c r="O596" s="295" t="s">
        <v>306</v>
      </c>
      <c r="P596" s="295" t="s">
        <v>640</v>
      </c>
      <c r="Q596" s="296">
        <v>32949.74</v>
      </c>
      <c r="R596" s="297" t="s">
        <v>633</v>
      </c>
      <c r="S596" s="298" t="s">
        <v>675</v>
      </c>
      <c r="T596" s="298"/>
      <c r="U596" s="299">
        <v>1539.0</v>
      </c>
      <c r="V596" s="300">
        <v>22.092267706302795</v>
      </c>
      <c r="W596" s="300">
        <v>2535.477406310261</v>
      </c>
      <c r="X596" s="300">
        <v>20.629181401078693</v>
      </c>
      <c r="Y596" s="301">
        <v>-2.71163042485853E-4</v>
      </c>
      <c r="Z596" s="302">
        <v>-6.154331427119636E-4</v>
      </c>
      <c r="AA596">
        <v>-0.20149507932879496</v>
      </c>
      <c r="AB596" s="172">
        <v>51.0</v>
      </c>
      <c r="AC596" s="303">
        <v>33923.187028843466</v>
      </c>
      <c r="AD596" s="304"/>
      <c r="AE596" s="304"/>
      <c r="AF596" s="304"/>
    </row>
    <row r="597">
      <c r="A597" s="285">
        <v>-0.005173085132981956</v>
      </c>
      <c r="B597" s="309" t="s">
        <v>1298</v>
      </c>
      <c r="C597" s="287">
        <v>7700.0</v>
      </c>
      <c r="D597" s="288">
        <v>0.0</v>
      </c>
      <c r="E597" s="289">
        <v>119410.0</v>
      </c>
      <c r="F597" s="290">
        <v>-0.00199302452459825</v>
      </c>
      <c r="G597" s="290">
        <v>-6.74523895582772</v>
      </c>
      <c r="H597" s="290">
        <v>-2.2</v>
      </c>
      <c r="I597" s="290">
        <v>-1.0</v>
      </c>
      <c r="J597" s="291">
        <v>-0.03</v>
      </c>
      <c r="K597" s="290">
        <v>-6.596489337476766E-4</v>
      </c>
      <c r="L597" s="292">
        <v>-0.0019891798895027004</v>
      </c>
      <c r="M597" s="293" t="s">
        <v>654</v>
      </c>
      <c r="N597" s="294">
        <v>-4.185935858814566</v>
      </c>
      <c r="O597" s="295" t="s">
        <v>306</v>
      </c>
      <c r="P597" s="295" t="s">
        <v>637</v>
      </c>
      <c r="Q597" s="296">
        <v>919.457</v>
      </c>
      <c r="R597" s="297" t="s">
        <v>633</v>
      </c>
      <c r="S597" s="298" t="s">
        <v>675</v>
      </c>
      <c r="T597" s="298"/>
      <c r="U597" s="299">
        <v>8.78</v>
      </c>
      <c r="V597" s="300">
        <v>876.993166287016</v>
      </c>
      <c r="W597" s="300">
        <v>2535.477406310261</v>
      </c>
      <c r="X597" s="300">
        <v>20.629181401078693</v>
      </c>
      <c r="Y597" s="301">
        <v>-8.782873175023553E-5</v>
      </c>
      <c r="Z597" s="302">
        <v>0.00832497353945933</v>
      </c>
      <c r="AA597">
        <v>-0.07869227079245145</v>
      </c>
      <c r="AB597" s="172">
        <v>51.0</v>
      </c>
      <c r="AC597" s="303">
        <v>7922.806373849734</v>
      </c>
      <c r="AD597" s="304"/>
      <c r="AE597" s="304"/>
      <c r="AF597" s="304"/>
    </row>
    <row r="598">
      <c r="A598" s="285">
        <v>-9.635691463767583E-5</v>
      </c>
      <c r="B598" s="309" t="s">
        <v>1299</v>
      </c>
      <c r="C598" s="287">
        <v>30600.0</v>
      </c>
      <c r="D598" s="288">
        <v>0.0</v>
      </c>
      <c r="E598" s="289">
        <v>2180510.0</v>
      </c>
      <c r="F598" s="290">
        <v>5.795482213978009E-4</v>
      </c>
      <c r="G598" s="290">
        <v>-0.5486319857190867</v>
      </c>
      <c r="H598" s="290">
        <v>-0.84444444444</v>
      </c>
      <c r="I598" s="290">
        <v>0.7777777778</v>
      </c>
      <c r="J598" s="291">
        <v>-0.0016</v>
      </c>
      <c r="K598" s="290">
        <v>4.0929509644071425E-5</v>
      </c>
      <c r="L598" s="292">
        <v>5.834204448940417E-4</v>
      </c>
      <c r="M598" s="293" t="s">
        <v>306</v>
      </c>
      <c r="N598" s="294">
        <v>2.306040812440733</v>
      </c>
      <c r="O598" s="295" t="s">
        <v>306</v>
      </c>
      <c r="P598" s="295" t="s">
        <v>632</v>
      </c>
      <c r="Q598" s="296">
        <v>66723.606</v>
      </c>
      <c r="R598" s="297" t="s">
        <v>633</v>
      </c>
      <c r="S598" s="298" t="s">
        <v>675</v>
      </c>
      <c r="T598" s="298"/>
      <c r="U598" s="299">
        <v>1048.18</v>
      </c>
      <c r="V598" s="300">
        <v>29.193459138697552</v>
      </c>
      <c r="W598" s="300">
        <v>2535.477406310261</v>
      </c>
      <c r="X598" s="300">
        <v>20.629181401078693</v>
      </c>
      <c r="Y598" s="301">
        <v>-1.1438529198939562E-4</v>
      </c>
      <c r="Z598" s="302">
        <v>0.001332961481805516</v>
      </c>
      <c r="AA598">
        <v>-0.19896676072902775</v>
      </c>
      <c r="AB598" s="172">
        <v>4.0</v>
      </c>
      <c r="AC598" s="303">
        <v>30984.531237068637</v>
      </c>
      <c r="AD598" s="304"/>
      <c r="AE598" s="304"/>
      <c r="AF598" s="304"/>
    </row>
    <row r="599">
      <c r="A599" s="285">
        <v>-0.0049855509310524175</v>
      </c>
      <c r="B599" s="309" t="s">
        <v>1300</v>
      </c>
      <c r="C599" s="287">
        <v>23000.0</v>
      </c>
      <c r="D599" s="288">
        <v>0.0</v>
      </c>
      <c r="E599" s="289">
        <v>1301.0</v>
      </c>
      <c r="F599" s="290">
        <v>-0.001995957547820538</v>
      </c>
      <c r="G599" s="290">
        <v>-6.734308100846717</v>
      </c>
      <c r="H599" s="290">
        <v>-2.2</v>
      </c>
      <c r="I599" s="290">
        <v>-1.0</v>
      </c>
      <c r="J599" s="291">
        <v>-0.0295</v>
      </c>
      <c r="K599" s="290">
        <v>-2.837912421795085E-4</v>
      </c>
      <c r="L599" s="292">
        <v>-0.0019920770944181735</v>
      </c>
      <c r="M599" s="293" t="s">
        <v>654</v>
      </c>
      <c r="N599" s="294">
        <v>-4.887741247171801</v>
      </c>
      <c r="O599" s="295" t="s">
        <v>306</v>
      </c>
      <c r="P599" s="295" t="s">
        <v>637</v>
      </c>
      <c r="Q599" s="296">
        <v>29.923</v>
      </c>
      <c r="R599" s="297" t="s">
        <v>641</v>
      </c>
      <c r="S599" s="298" t="s">
        <v>712</v>
      </c>
      <c r="T599" s="298" t="s">
        <v>713</v>
      </c>
      <c r="U599" s="299">
        <v>439.04</v>
      </c>
      <c r="V599" s="300">
        <v>52.387026239067055</v>
      </c>
      <c r="W599" s="300">
        <v>1776.536743057524</v>
      </c>
      <c r="X599" s="300">
        <v>23.135688952729055</v>
      </c>
      <c r="Y599" s="301">
        <v>-2.74184559482441E-6</v>
      </c>
      <c r="Z599" s="302">
        <v>0.009734380331646784</v>
      </c>
      <c r="AA599">
        <v>-0.45123684552722154</v>
      </c>
      <c r="AB599" s="172">
        <v>51.0</v>
      </c>
      <c r="AC599" s="303">
        <v>23406.056511180595</v>
      </c>
      <c r="AD599" s="304"/>
      <c r="AE599" s="304"/>
      <c r="AF599" s="304"/>
    </row>
    <row r="600">
      <c r="A600" s="285">
        <v>-0.003745825683868236</v>
      </c>
      <c r="B600" s="309" t="s">
        <v>1301</v>
      </c>
      <c r="C600" s="287">
        <v>51000.0</v>
      </c>
      <c r="D600" s="288">
        <v>0.0</v>
      </c>
      <c r="E600" s="289">
        <v>28010.0</v>
      </c>
      <c r="F600" s="290">
        <v>-0.0020080807526367574</v>
      </c>
      <c r="G600" s="290">
        <v>-4.008256921583978</v>
      </c>
      <c r="H600" s="290">
        <v>-1.58</v>
      </c>
      <c r="I600" s="290">
        <v>-0.4</v>
      </c>
      <c r="J600" s="291">
        <v>-0.0097</v>
      </c>
      <c r="K600" s="290">
        <v>-3.586056536153151E-4</v>
      </c>
      <c r="L600" s="292">
        <v>-0.0022717562297884194</v>
      </c>
      <c r="M600" s="293" t="s">
        <v>631</v>
      </c>
      <c r="N600" s="294">
        <v>-1.6238144914809816</v>
      </c>
      <c r="O600" s="295" t="s">
        <v>306</v>
      </c>
      <c r="P600" s="295" t="s">
        <v>637</v>
      </c>
      <c r="Q600" s="296">
        <v>1428.51</v>
      </c>
      <c r="R600" s="297" t="s">
        <v>633</v>
      </c>
      <c r="S600" s="298" t="s">
        <v>666</v>
      </c>
      <c r="T600" s="298" t="s">
        <v>1302</v>
      </c>
      <c r="U600" s="299">
        <v>4358.09</v>
      </c>
      <c r="V600" s="300">
        <v>11.70237420521375</v>
      </c>
      <c r="W600" s="300">
        <v>1979.6298556175075</v>
      </c>
      <c r="X600" s="300">
        <v>16.817246068236063</v>
      </c>
      <c r="Y600" s="301">
        <v>-9.859917267994605E-5</v>
      </c>
      <c r="Z600" s="302">
        <v>0.003675007327594131</v>
      </c>
      <c r="AA600">
        <v>-0.04671816740481316</v>
      </c>
      <c r="AB600" s="172">
        <v>3.0</v>
      </c>
      <c r="AC600" s="303">
        <v>51346.7847074754</v>
      </c>
      <c r="AD600" s="304"/>
      <c r="AE600" s="304"/>
      <c r="AF600" s="304"/>
    </row>
    <row r="601">
      <c r="A601" s="285">
        <v>4.617240991560691E-4</v>
      </c>
      <c r="B601" s="309" t="s">
        <v>1303</v>
      </c>
      <c r="C601" s="287">
        <v>20100.0</v>
      </c>
      <c r="D601" s="288">
        <v>0.0050000000000001155</v>
      </c>
      <c r="E601" s="289">
        <v>25310.0</v>
      </c>
      <c r="F601" s="290">
        <v>2.729931880463187E-4</v>
      </c>
      <c r="G601" s="290">
        <v>-0.09677695033377554</v>
      </c>
      <c r="H601" s="290">
        <v>-0.19999999999999996</v>
      </c>
      <c r="I601" s="290">
        <v>1.0</v>
      </c>
      <c r="J601" s="291">
        <v>0.0076</v>
      </c>
      <c r="K601" s="290">
        <v>8.071844423329207E-4</v>
      </c>
      <c r="L601" s="292">
        <v>-0.0031080107439035096</v>
      </c>
      <c r="M601" s="293" t="s">
        <v>306</v>
      </c>
      <c r="N601" s="294">
        <v>0.7812479922401807</v>
      </c>
      <c r="O601" s="295" t="s">
        <v>306</v>
      </c>
      <c r="P601" s="295" t="s">
        <v>640</v>
      </c>
      <c r="Q601" s="296">
        <v>508.731</v>
      </c>
      <c r="R601" s="297" t="s">
        <v>633</v>
      </c>
      <c r="S601" s="298" t="s">
        <v>724</v>
      </c>
      <c r="T601" s="298"/>
      <c r="U601" s="299">
        <v>797.05</v>
      </c>
      <c r="V601" s="300">
        <v>25.2179913430776</v>
      </c>
      <c r="W601" s="300">
        <v>1627.2018012279375</v>
      </c>
      <c r="X601" s="300">
        <v>17.321263501912235</v>
      </c>
      <c r="Y601" s="301">
        <v>4.8019244169138556E-6</v>
      </c>
      <c r="Z601" s="302">
        <v>2.080996841913025E-4</v>
      </c>
      <c r="AA601">
        <v>-0.2618202077152719</v>
      </c>
      <c r="AB601" s="172">
        <v>51.0</v>
      </c>
      <c r="AC601" s="303">
        <v>20078.010263915014</v>
      </c>
      <c r="AD601" s="304"/>
      <c r="AE601" s="304"/>
      <c r="AF601" s="304"/>
    </row>
    <row r="602">
      <c r="A602" s="285">
        <v>-0.004484693003277838</v>
      </c>
      <c r="B602" s="309" t="s">
        <v>1304</v>
      </c>
      <c r="C602" s="287">
        <v>11500.0</v>
      </c>
      <c r="D602" s="288">
        <v>0.0</v>
      </c>
      <c r="E602" s="289">
        <v>2301.0</v>
      </c>
      <c r="F602" s="290">
        <v>-0.0017073557385097848</v>
      </c>
      <c r="G602" s="290">
        <v>-6.722543845254713</v>
      </c>
      <c r="H602" s="290">
        <v>-2.2</v>
      </c>
      <c r="I602" s="290">
        <v>-1.0</v>
      </c>
      <c r="J602" s="291">
        <v>0.0</v>
      </c>
      <c r="K602" s="290">
        <v>5.7474745130917104E-5</v>
      </c>
      <c r="L602" s="292">
        <v>-0.010183134359924123</v>
      </c>
      <c r="M602" s="293" t="s">
        <v>636</v>
      </c>
      <c r="N602" s="294">
        <v>-3.96771782062806</v>
      </c>
      <c r="O602" s="295" t="s">
        <v>306</v>
      </c>
      <c r="P602" s="295" t="s">
        <v>632</v>
      </c>
      <c r="Q602" s="296">
        <v>26.4615</v>
      </c>
      <c r="R602" s="297" t="s">
        <v>644</v>
      </c>
      <c r="S602" s="298" t="s">
        <v>648</v>
      </c>
      <c r="T602" s="298"/>
      <c r="U602" s="299">
        <v>2515.27</v>
      </c>
      <c r="V602" s="300">
        <v>4.572073773392121</v>
      </c>
      <c r="W602" s="300">
        <v>4419.748482387285</v>
      </c>
      <c r="X602" s="300">
        <v>19.76737496710809</v>
      </c>
      <c r="Y602" s="301">
        <v>-2.170982210727516E-6</v>
      </c>
      <c r="Z602" s="302">
        <v>0.006858605405247248</v>
      </c>
      <c r="AA602">
        <v>0.10879905124551925</v>
      </c>
      <c r="AB602" s="172">
        <v>51.0</v>
      </c>
      <c r="AC602" s="303">
        <v>11489.657174585029</v>
      </c>
      <c r="AD602" s="304"/>
      <c r="AE602" s="304"/>
      <c r="AF602" s="304"/>
    </row>
    <row r="603">
      <c r="A603" s="285">
        <v>-0.0050109076210582484</v>
      </c>
      <c r="B603" s="309" t="s">
        <v>1305</v>
      </c>
      <c r="C603" s="287">
        <v>12900.0</v>
      </c>
      <c r="D603" s="288">
        <v>-0.015267175572518998</v>
      </c>
      <c r="E603" s="289">
        <v>28701.0</v>
      </c>
      <c r="F603" s="290">
        <v>-0.0020117255096706154</v>
      </c>
      <c r="G603" s="290">
        <v>-6.012806865389384</v>
      </c>
      <c r="H603" s="290">
        <v>-2.8</v>
      </c>
      <c r="I603" s="290">
        <v>-1.0</v>
      </c>
      <c r="J603" s="291">
        <v>0.0</v>
      </c>
      <c r="K603" s="290">
        <v>-2.6174204887027494E-4</v>
      </c>
      <c r="L603" s="292">
        <v>-0.002007865173023507</v>
      </c>
      <c r="M603" s="293" t="s">
        <v>654</v>
      </c>
      <c r="N603" s="294">
        <v>-4.34194304314038</v>
      </c>
      <c r="O603" s="295" t="s">
        <v>306</v>
      </c>
      <c r="P603" s="295" t="s">
        <v>637</v>
      </c>
      <c r="Q603" s="296">
        <v>370.2429</v>
      </c>
      <c r="R603" s="297" t="s">
        <v>641</v>
      </c>
      <c r="S603" s="298" t="s">
        <v>668</v>
      </c>
      <c r="T603" s="298"/>
      <c r="U603" s="299">
        <v>1000.22</v>
      </c>
      <c r="V603" s="300">
        <v>12.89716262422267</v>
      </c>
      <c r="W603" s="300">
        <v>2594.6693386284364</v>
      </c>
      <c r="X603" s="300">
        <v>20.767722146730023</v>
      </c>
      <c r="Y603" s="301">
        <v>-3.408730321425095E-5</v>
      </c>
      <c r="Z603" s="302">
        <v>0.008714037192945698</v>
      </c>
      <c r="AA603">
        <v>-0.3434950532554696</v>
      </c>
      <c r="AB603" s="172">
        <v>51.0</v>
      </c>
      <c r="AC603" s="303">
        <v>8920.388147206095</v>
      </c>
      <c r="AD603" s="304"/>
      <c r="AE603" s="304"/>
      <c r="AF603" s="304"/>
    </row>
    <row r="604">
      <c r="A604" s="285">
        <v>0.0028949495960046514</v>
      </c>
      <c r="B604" s="309" t="s">
        <v>1306</v>
      </c>
      <c r="C604" s="287">
        <v>9280.0</v>
      </c>
      <c r="D604" s="288">
        <v>0.01089324618736387</v>
      </c>
      <c r="E604" s="289">
        <v>77310.0</v>
      </c>
      <c r="F604" s="290">
        <v>0.0025402315470368407</v>
      </c>
      <c r="G604" s="290">
        <v>1.9831683795695878</v>
      </c>
      <c r="H604" s="290">
        <v>0.7</v>
      </c>
      <c r="I604" s="290">
        <v>1.0</v>
      </c>
      <c r="J604" s="291">
        <v>0.0315</v>
      </c>
      <c r="K604" s="290">
        <v>0.0013537229027127948</v>
      </c>
      <c r="L604" s="292">
        <v>-0.0018884489759827018</v>
      </c>
      <c r="M604" s="293" t="s">
        <v>306</v>
      </c>
      <c r="N604" s="294">
        <v>2.4494353206779014</v>
      </c>
      <c r="O604" s="295" t="s">
        <v>306</v>
      </c>
      <c r="P604" s="295" t="s">
        <v>640</v>
      </c>
      <c r="Q604" s="296">
        <v>717.4368</v>
      </c>
      <c r="R604" s="297" t="s">
        <v>633</v>
      </c>
      <c r="S604" s="298" t="s">
        <v>666</v>
      </c>
      <c r="T604" s="298"/>
      <c r="U604" s="299">
        <v>887.1</v>
      </c>
      <c r="V604" s="300">
        <v>10.461052868898658</v>
      </c>
      <c r="W604" s="300">
        <v>1979.6298556175075</v>
      </c>
      <c r="X604" s="300">
        <v>16.817246068236063</v>
      </c>
      <c r="Y604" s="301">
        <v>3.9213300254109565E-5</v>
      </c>
      <c r="Z604" s="302">
        <v>0.0061953020242356835</v>
      </c>
      <c r="AA604">
        <v>-0.17172195648439037</v>
      </c>
      <c r="AB604" s="172">
        <v>2.0</v>
      </c>
      <c r="AC604" s="303">
        <v>9220.225717440613</v>
      </c>
      <c r="AD604" s="304"/>
      <c r="AE604" s="304"/>
      <c r="AF604" s="304"/>
    </row>
    <row r="605">
      <c r="A605" s="285">
        <v>-0.00364939611368528</v>
      </c>
      <c r="B605" s="309" t="s">
        <v>1307</v>
      </c>
      <c r="C605" s="287">
        <v>91500.0</v>
      </c>
      <c r="D605" s="288">
        <v>0.009933774834437248</v>
      </c>
      <c r="E605" s="289">
        <v>90501.0</v>
      </c>
      <c r="F605" s="290">
        <v>-0.0020098226429120796</v>
      </c>
      <c r="G605" s="290">
        <v>-2.6653840553913866</v>
      </c>
      <c r="H605" s="290">
        <v>-1.52</v>
      </c>
      <c r="I605" s="290">
        <v>-0.1</v>
      </c>
      <c r="J605" s="291">
        <v>-0.0119</v>
      </c>
      <c r="K605" s="290">
        <v>-0.0012661972326525144</v>
      </c>
      <c r="L605" s="292">
        <v>-0.0020059458825307398</v>
      </c>
      <c r="M605" s="293" t="s">
        <v>631</v>
      </c>
      <c r="N605" s="294">
        <v>-1.435831967941358</v>
      </c>
      <c r="O605" s="295" t="s">
        <v>306</v>
      </c>
      <c r="P605" s="295" t="s">
        <v>632</v>
      </c>
      <c r="Q605" s="296">
        <v>8280.8415</v>
      </c>
      <c r="R605" s="297" t="s">
        <v>641</v>
      </c>
      <c r="S605" s="298" t="s">
        <v>666</v>
      </c>
      <c r="T605" s="298" t="s">
        <v>1308</v>
      </c>
      <c r="U605" s="299">
        <v>4622.07</v>
      </c>
      <c r="V605" s="300">
        <v>19.79632502320389</v>
      </c>
      <c r="W605" s="300">
        <v>1979.6298556175075</v>
      </c>
      <c r="X605" s="300">
        <v>16.817246068236063</v>
      </c>
      <c r="Y605" s="301">
        <v>-5.661143908458775E-4</v>
      </c>
      <c r="Z605" s="302">
        <v>0.00287716625766124</v>
      </c>
      <c r="AA605">
        <v>-0.13948078538710407</v>
      </c>
      <c r="AB605" s="172">
        <v>51.0</v>
      </c>
      <c r="AC605" s="303">
        <v>91701.6254826433</v>
      </c>
      <c r="AD605" s="304"/>
      <c r="AE605" s="304"/>
      <c r="AF605" s="304"/>
    </row>
    <row r="606">
      <c r="A606" s="285">
        <v>-0.004798231878218841</v>
      </c>
      <c r="B606" s="309" t="s">
        <v>1309</v>
      </c>
      <c r="C606" s="287">
        <v>29900.0</v>
      </c>
      <c r="D606" s="288">
        <v>0.0</v>
      </c>
      <c r="E606" s="289">
        <v>5601.0</v>
      </c>
      <c r="F606" s="290">
        <v>-0.0019631059999648008</v>
      </c>
      <c r="G606" s="290">
        <v>-6.801842719860786</v>
      </c>
      <c r="H606" s="290">
        <v>-2.2</v>
      </c>
      <c r="I606" s="290">
        <v>-1.0</v>
      </c>
      <c r="J606" s="291">
        <v>-0.0669</v>
      </c>
      <c r="K606" s="290">
        <v>5.2583212433892994E-5</v>
      </c>
      <c r="L606" s="292">
        <v>-0.0019592442476324616</v>
      </c>
      <c r="M606" s="293" t="s">
        <v>636</v>
      </c>
      <c r="N606" s="294">
        <v>-5.141716543509294</v>
      </c>
      <c r="O606" s="295" t="s">
        <v>306</v>
      </c>
      <c r="P606" s="295" t="s">
        <v>637</v>
      </c>
      <c r="Q606" s="296">
        <v>167.4699</v>
      </c>
      <c r="R606" s="297" t="s">
        <v>641</v>
      </c>
      <c r="S606" s="298" t="s">
        <v>668</v>
      </c>
      <c r="T606" s="298"/>
      <c r="U606" s="299">
        <v>-5378.61</v>
      </c>
      <c r="V606" s="300" t="s">
        <v>306</v>
      </c>
      <c r="W606" s="300">
        <v>2594.6693386284364</v>
      </c>
      <c r="X606" s="300">
        <v>20.767722146730023</v>
      </c>
      <c r="Y606" s="301">
        <v>-1.4702150663989267E-5</v>
      </c>
      <c r="Z606" s="302">
        <v>0.010075505644256733</v>
      </c>
      <c r="AA606">
        <v>-0.24026707439067108</v>
      </c>
      <c r="AB606" s="172">
        <v>51.0</v>
      </c>
      <c r="AC606" s="303">
        <v>31141.518120665507</v>
      </c>
      <c r="AD606" s="304"/>
      <c r="AE606" s="304"/>
      <c r="AF606" s="304"/>
    </row>
    <row r="607">
      <c r="A607" s="285">
        <v>0.003608400956289608</v>
      </c>
      <c r="B607" s="309" t="s">
        <v>1310</v>
      </c>
      <c r="C607" s="287">
        <v>12800.0</v>
      </c>
      <c r="D607" s="288">
        <v>0.0</v>
      </c>
      <c r="E607" s="289">
        <v>1.0</v>
      </c>
      <c r="F607" s="290">
        <v>0.004952537793717534</v>
      </c>
      <c r="G607" s="290">
        <v>-0.20211255648317267</v>
      </c>
      <c r="H607" s="290">
        <v>-0.8</v>
      </c>
      <c r="I607" s="290">
        <v>1.0</v>
      </c>
      <c r="J607" s="291">
        <v>0.0</v>
      </c>
      <c r="K607" s="290">
        <v>0.0022774221386540725</v>
      </c>
      <c r="L607" s="292">
        <v>0.004956340791117854</v>
      </c>
      <c r="M607" s="293" t="s">
        <v>306</v>
      </c>
      <c r="N607" s="294">
        <v>2.3710103214461</v>
      </c>
      <c r="O607" s="295" t="s">
        <v>306</v>
      </c>
      <c r="P607" s="295" t="s">
        <v>650</v>
      </c>
      <c r="Q607" s="296">
        <v>0.0128</v>
      </c>
      <c r="R607" s="297" t="s">
        <v>641</v>
      </c>
      <c r="S607" s="298" t="s">
        <v>666</v>
      </c>
      <c r="T607" s="298"/>
      <c r="U607" s="299">
        <v>181.33</v>
      </c>
      <c r="V607" s="300">
        <v>70.58953289582529</v>
      </c>
      <c r="W607" s="300">
        <v>1979.6298556175075</v>
      </c>
      <c r="X607" s="300">
        <v>16.817246068236063</v>
      </c>
      <c r="Y607" s="301">
        <v>8.812783352153255E-10</v>
      </c>
      <c r="Z607" s="302">
        <v>0.011315959109449287</v>
      </c>
      <c r="AA607">
        <v>-0.43359678165603444</v>
      </c>
      <c r="AB607" s="172">
        <v>51.0</v>
      </c>
      <c r="AC607" s="303">
        <v>12962.77719529116</v>
      </c>
      <c r="AD607" s="304"/>
      <c r="AE607" s="304"/>
      <c r="AF607" s="304"/>
    </row>
    <row r="608">
      <c r="A608" s="285">
        <v>-0.004511982782247972</v>
      </c>
      <c r="B608" s="308" t="s">
        <v>1311</v>
      </c>
      <c r="C608" s="287">
        <v>192500.0</v>
      </c>
      <c r="D608" s="288">
        <v>0.0</v>
      </c>
      <c r="E608" s="289">
        <v>0.0</v>
      </c>
      <c r="F608" s="290">
        <v>-0.0020045994094110117</v>
      </c>
      <c r="G608" s="290">
        <v>-4.857765971259807</v>
      </c>
      <c r="H608" s="290">
        <v>-2.49830508476</v>
      </c>
      <c r="I608" s="290">
        <v>-0.8305084746</v>
      </c>
      <c r="J608" s="291">
        <v>-0.0293</v>
      </c>
      <c r="K608" s="290">
        <v>-3.047352187055286E-4</v>
      </c>
      <c r="L608" s="292">
        <v>-0.00200071167992268</v>
      </c>
      <c r="M608" s="293" t="s">
        <v>631</v>
      </c>
      <c r="N608" s="294">
        <v>-4.105162160316349</v>
      </c>
      <c r="O608" s="295" t="s">
        <v>306</v>
      </c>
      <c r="P608" s="295" t="s">
        <v>632</v>
      </c>
      <c r="Q608" s="296">
        <v>0.0</v>
      </c>
      <c r="R608" s="297" t="s">
        <v>644</v>
      </c>
      <c r="S608" s="298" t="s">
        <v>666</v>
      </c>
      <c r="T608" s="298"/>
      <c r="U608" s="299">
        <v>22458.4</v>
      </c>
      <c r="V608" s="300">
        <v>8.57140312756029</v>
      </c>
      <c r="W608" s="300">
        <v>1979.6298556175075</v>
      </c>
      <c r="X608" s="300">
        <v>16.817246068236063</v>
      </c>
      <c r="Y608" s="301">
        <v>-4.240519673594199E-14</v>
      </c>
      <c r="Z608" s="302">
        <v>0.00820749971393954</v>
      </c>
      <c r="AA608">
        <v>0.13463591886223636</v>
      </c>
      <c r="AB608" s="172">
        <v>51.0</v>
      </c>
      <c r="AC608" s="303">
        <v>195844.65617813895</v>
      </c>
      <c r="AD608" s="304"/>
      <c r="AE608" s="304"/>
      <c r="AF608" s="304"/>
    </row>
    <row r="609">
      <c r="A609" s="285">
        <v>0.0017224133795715692</v>
      </c>
      <c r="B609" s="309" t="s">
        <v>1312</v>
      </c>
      <c r="C609" s="287">
        <v>24200.0</v>
      </c>
      <c r="D609" s="288">
        <v>0.0</v>
      </c>
      <c r="E609" s="289">
        <v>0.1</v>
      </c>
      <c r="F609" s="290">
        <v>0.0019633626843869674</v>
      </c>
      <c r="G609" s="290">
        <v>-0.18006059592505003</v>
      </c>
      <c r="H609" s="290">
        <v>-0.8</v>
      </c>
      <c r="I609" s="290">
        <v>1.0</v>
      </c>
      <c r="J609" s="291">
        <v>0.0041</v>
      </c>
      <c r="K609" s="290">
        <v>0.0018812537488999172</v>
      </c>
      <c r="L609" s="292">
        <v>-0.004146033016536764</v>
      </c>
      <c r="M609" s="293" t="s">
        <v>306</v>
      </c>
      <c r="N609" s="294">
        <v>1.3069538942746042</v>
      </c>
      <c r="O609" s="295" t="s">
        <v>306</v>
      </c>
      <c r="P609" s="295" t="s">
        <v>640</v>
      </c>
      <c r="Q609" s="296">
        <v>0.00242</v>
      </c>
      <c r="R609" s="297" t="s">
        <v>641</v>
      </c>
      <c r="S609" s="298" t="s">
        <v>666</v>
      </c>
      <c r="T609" s="298"/>
      <c r="U609" s="299">
        <v>9364.0</v>
      </c>
      <c r="V609" s="300">
        <v>2.5843656557026913</v>
      </c>
      <c r="W609" s="300">
        <v>1979.6298556175075</v>
      </c>
      <c r="X609" s="300">
        <v>16.817246068236063</v>
      </c>
      <c r="Y609" s="301">
        <v>8.189509598172433E-11</v>
      </c>
      <c r="Z609" s="302">
        <v>0.002501421969680409</v>
      </c>
      <c r="AA609">
        <v>0.7527588755129864</v>
      </c>
      <c r="AB609" s="172">
        <v>3.0</v>
      </c>
      <c r="AC609" s="303">
        <v>25408.28786813694</v>
      </c>
      <c r="AD609" s="304"/>
      <c r="AE609" s="304"/>
      <c r="AF609" s="304"/>
    </row>
    <row r="610">
      <c r="A610" s="285">
        <v>-0.0027718020096674898</v>
      </c>
      <c r="B610" s="309" t="s">
        <v>1313</v>
      </c>
      <c r="C610" s="287">
        <v>7050.0</v>
      </c>
      <c r="D610" s="288">
        <v>-0.0315934065934067</v>
      </c>
      <c r="E610" s="289">
        <v>4210.0</v>
      </c>
      <c r="F610" s="290">
        <v>-0.002004269619378191</v>
      </c>
      <c r="G610" s="290">
        <v>-2.3982982030238906</v>
      </c>
      <c r="H610" s="290">
        <v>-1.14146341464</v>
      </c>
      <c r="I610" s="290">
        <v>-0.7073170732</v>
      </c>
      <c r="J610" s="291">
        <v>0.0415</v>
      </c>
      <c r="K610" s="290">
        <v>7.584824013688041E-4</v>
      </c>
      <c r="L610" s="292">
        <v>-0.005544810658859077</v>
      </c>
      <c r="M610" s="293" t="s">
        <v>631</v>
      </c>
      <c r="N610" s="294">
        <v>-2.6605678654952607</v>
      </c>
      <c r="O610" s="295" t="s">
        <v>306</v>
      </c>
      <c r="P610" s="295" t="s">
        <v>632</v>
      </c>
      <c r="Q610" s="296">
        <v>29.6805</v>
      </c>
      <c r="R610" s="297" t="s">
        <v>633</v>
      </c>
      <c r="S610" s="298" t="s">
        <v>634</v>
      </c>
      <c r="T610" s="298"/>
      <c r="U610" s="299">
        <v>944.34</v>
      </c>
      <c r="V610" s="300">
        <v>7.465531482305102</v>
      </c>
      <c r="W610" s="300">
        <v>4139.374661005126</v>
      </c>
      <c r="X610" s="300">
        <v>14.081652432730401</v>
      </c>
      <c r="Y610" s="301">
        <v>-1.4788354738014765E-6</v>
      </c>
      <c r="Z610" s="302">
        <v>0.005311731339737417</v>
      </c>
      <c r="AA610">
        <v>-0.017738325795038423</v>
      </c>
      <c r="AB610" s="172">
        <v>51.0</v>
      </c>
      <c r="AC610" s="303">
        <v>7256.655611513397</v>
      </c>
      <c r="AD610" s="304"/>
      <c r="AE610" s="304"/>
      <c r="AF610" s="304"/>
    </row>
    <row r="611">
      <c r="A611" s="285">
        <v>-0.00583571696504547</v>
      </c>
      <c r="B611" s="309" t="s">
        <v>1314</v>
      </c>
      <c r="C611" s="287">
        <v>20150.0</v>
      </c>
      <c r="D611" s="288">
        <v>0.0</v>
      </c>
      <c r="E611" s="289">
        <v>75410.0</v>
      </c>
      <c r="F611" s="290">
        <v>-0.002001183510288319</v>
      </c>
      <c r="G611" s="290">
        <v>-7.184476852668618</v>
      </c>
      <c r="H611" s="290">
        <v>-4.6</v>
      </c>
      <c r="I611" s="290">
        <v>-1.0</v>
      </c>
      <c r="J611" s="291">
        <v>-0.0336</v>
      </c>
      <c r="K611" s="290">
        <v>-3.6013307131037395E-5</v>
      </c>
      <c r="L611" s="292">
        <v>-0.0019972962386715616</v>
      </c>
      <c r="M611" s="293" t="s">
        <v>738</v>
      </c>
      <c r="N611" s="294">
        <v>-4.847274327787302</v>
      </c>
      <c r="O611" s="295" t="s">
        <v>306</v>
      </c>
      <c r="P611" s="295" t="s">
        <v>637</v>
      </c>
      <c r="Q611" s="296">
        <v>1519.5115</v>
      </c>
      <c r="R611" s="297" t="s">
        <v>633</v>
      </c>
      <c r="S611" s="298" t="s">
        <v>668</v>
      </c>
      <c r="T611" s="298" t="s">
        <v>1315</v>
      </c>
      <c r="U611" s="299">
        <v>-4823.31</v>
      </c>
      <c r="V611" s="300" t="s">
        <v>306</v>
      </c>
      <c r="W611" s="300">
        <v>2594.6693386284364</v>
      </c>
      <c r="X611" s="300">
        <v>20.767722146730023</v>
      </c>
      <c r="Y611" s="301">
        <v>-1.6242652638596278E-4</v>
      </c>
      <c r="Z611" s="302">
        <v>0.009682198068718433</v>
      </c>
      <c r="AA611">
        <v>-0.5957317288663935</v>
      </c>
      <c r="AB611" s="172">
        <v>51.0</v>
      </c>
      <c r="AC611" s="303">
        <v>20724.575286883708</v>
      </c>
      <c r="AD611" s="304"/>
      <c r="AE611" s="304"/>
      <c r="AF611" s="304"/>
    </row>
    <row r="612">
      <c r="C612" s="311"/>
      <c r="D612" s="311"/>
      <c r="E612" s="303"/>
      <c r="F612" s="173" t="s">
        <v>1316</v>
      </c>
      <c r="N612" s="173"/>
      <c r="O612" s="173"/>
      <c r="P612" s="173"/>
      <c r="Q612" s="173" t="s">
        <v>1317</v>
      </c>
      <c r="R612" s="173"/>
      <c r="S612" s="173"/>
      <c r="T612" s="304"/>
      <c r="U612" s="304"/>
      <c r="V612" s="304"/>
      <c r="W612" s="304"/>
      <c r="X612" s="304"/>
      <c r="Y612" s="304"/>
      <c r="Z612" s="304"/>
      <c r="AA612" s="304"/>
      <c r="AB612" s="304"/>
      <c r="AC612" s="304"/>
      <c r="AD612" s="304"/>
      <c r="AE612" s="304"/>
      <c r="AF612" s="304"/>
    </row>
    <row r="613">
      <c r="T613" s="304"/>
      <c r="U613" s="304"/>
      <c r="V613" s="304"/>
      <c r="W613" s="304"/>
      <c r="X613" s="304"/>
      <c r="Y613" s="304"/>
      <c r="Z613" s="304"/>
      <c r="AA613" s="304"/>
      <c r="AB613" s="304"/>
      <c r="AC613" s="304"/>
      <c r="AD613" s="304"/>
      <c r="AE613" s="304"/>
      <c r="AF613" s="304"/>
    </row>
    <row r="614">
      <c r="T614" s="304"/>
      <c r="U614" s="304"/>
      <c r="V614" s="304"/>
      <c r="W614" s="304"/>
      <c r="X614" s="304"/>
      <c r="Y614" s="304"/>
      <c r="Z614" s="304"/>
      <c r="AA614" s="304"/>
      <c r="AB614" s="304"/>
      <c r="AC614" s="304"/>
      <c r="AD614" s="304"/>
      <c r="AE614" s="304"/>
      <c r="AF614" s="304"/>
    </row>
    <row r="615">
      <c r="T615" s="304"/>
      <c r="U615" s="304"/>
      <c r="V615" s="304"/>
      <c r="W615" s="304"/>
      <c r="X615" s="304"/>
      <c r="Y615" s="304"/>
      <c r="Z615" s="304"/>
      <c r="AA615" s="304"/>
      <c r="AB615" s="304"/>
      <c r="AC615" s="304"/>
      <c r="AD615" s="304"/>
      <c r="AE615" s="304"/>
      <c r="AF615" s="304"/>
    </row>
    <row r="616">
      <c r="A616" s="312" t="str">
        <f>SUBTOTAL(109,A4:A611)/$B$3</f>
        <v>#N/A</v>
      </c>
      <c r="F616" s="312" t="str">
        <f t="shared" ref="F616:K616" si="1">SUBTOTAL(109,F4:F611)/$B$3</f>
        <v>#N/A</v>
      </c>
      <c r="G616" s="313" t="str">
        <f t="shared" si="1"/>
        <v>#N/A</v>
      </c>
      <c r="H616" s="313" t="str">
        <f t="shared" si="1"/>
        <v>#N/A</v>
      </c>
      <c r="I616" s="313" t="str">
        <f t="shared" si="1"/>
        <v>#N/A</v>
      </c>
      <c r="J616" s="312" t="str">
        <f t="shared" si="1"/>
        <v>#N/A</v>
      </c>
      <c r="K616" s="312" t="str">
        <f t="shared" si="1"/>
        <v>#N/A</v>
      </c>
      <c r="T616" s="304"/>
      <c r="U616" s="304"/>
      <c r="V616" s="304"/>
      <c r="W616" s="304"/>
      <c r="X616" s="304"/>
      <c r="Y616" s="304"/>
      <c r="Z616" s="304"/>
      <c r="AA616" s="304"/>
      <c r="AB616" s="304"/>
      <c r="AC616" s="304"/>
      <c r="AD616" s="304"/>
      <c r="AE616" s="304"/>
      <c r="AF616" s="304"/>
    </row>
    <row r="617">
      <c r="A617" s="314" t="s">
        <v>1318</v>
      </c>
      <c r="B617" s="315"/>
      <c r="C617" s="316"/>
      <c r="D617" s="316"/>
      <c r="E617" s="316"/>
      <c r="F617" s="317" t="s">
        <v>580</v>
      </c>
      <c r="G617" s="318" t="s">
        <v>1319</v>
      </c>
      <c r="H617" s="318" t="s">
        <v>1320</v>
      </c>
      <c r="I617" s="319" t="s">
        <v>1321</v>
      </c>
      <c r="J617" s="320" t="s">
        <v>1322</v>
      </c>
      <c r="K617" s="321" t="s">
        <v>585</v>
      </c>
      <c r="L617" s="322" t="s">
        <v>586</v>
      </c>
      <c r="T617" s="304"/>
      <c r="U617" s="304"/>
      <c r="V617" s="304"/>
      <c r="W617" s="304"/>
      <c r="X617" s="304"/>
      <c r="Y617" s="304"/>
      <c r="Z617" s="304"/>
      <c r="AA617" s="304"/>
      <c r="AB617" s="304"/>
      <c r="AC617" s="304"/>
      <c r="AD617" s="304"/>
      <c r="AE617" s="304"/>
      <c r="AF617" s="304"/>
    </row>
    <row r="618">
      <c r="A618" s="323" t="str">
        <f>A616&gt;A3</f>
        <v>#N/A</v>
      </c>
      <c r="B618" s="323"/>
      <c r="C618" s="323"/>
      <c r="D618" s="323"/>
      <c r="E618" s="323"/>
      <c r="F618" s="323" t="str">
        <f t="shared" ref="F618:K618" si="2">F616&gt;F3</f>
        <v>#N/A</v>
      </c>
      <c r="G618" s="323" t="str">
        <f t="shared" si="2"/>
        <v>#N/A</v>
      </c>
      <c r="H618" s="323" t="str">
        <f t="shared" si="2"/>
        <v>#N/A</v>
      </c>
      <c r="I618" s="323" t="str">
        <f t="shared" si="2"/>
        <v>#N/A</v>
      </c>
      <c r="J618" s="323" t="str">
        <f t="shared" si="2"/>
        <v>#N/A</v>
      </c>
      <c r="K618" s="323" t="str">
        <f t="shared" si="2"/>
        <v>#N/A</v>
      </c>
      <c r="T618" s="304"/>
      <c r="U618" s="304"/>
      <c r="V618" s="304"/>
      <c r="W618" s="304"/>
      <c r="X618" s="304"/>
      <c r="Y618" s="304"/>
      <c r="Z618" s="304"/>
      <c r="AA618" s="304"/>
      <c r="AB618" s="304"/>
      <c r="AC618" s="304"/>
      <c r="AD618" s="304"/>
      <c r="AE618" s="304"/>
      <c r="AF618" s="304"/>
    </row>
    <row r="619">
      <c r="A619" s="324"/>
      <c r="B619" s="325" t="s">
        <v>660</v>
      </c>
      <c r="C619" s="324" t="str">
        <f>VLOOKUP(B619,'data pulic'!$A$9:$I$434,2,0)</f>
        <v>#REF!</v>
      </c>
      <c r="D619" s="326" t="str">
        <f>vlookup(B619,'data pulic'!L:M,2,0)</f>
        <v>#REF!</v>
      </c>
      <c r="E619" s="327" t="str">
        <f>VLOOKUP(B619,'data pulic'!$L$9:$S$434,7,0)</f>
        <v>#REF!</v>
      </c>
      <c r="F619" s="328" t="str">
        <f>VLOOKUP($B619,'data pulic'!$A$9:$I$434,3,0)</f>
        <v>#REF!</v>
      </c>
      <c r="G619" s="328" t="str">
        <f>VLOOKUP($B619,'data pulic'!$A$9:$I$434,4,0)</f>
        <v>#REF!</v>
      </c>
      <c r="H619" s="328" t="str">
        <f>VLOOKUP($B619,'data pulic'!$A$9:$I$434,5,0)</f>
        <v>#REF!</v>
      </c>
      <c r="I619" s="328" t="str">
        <f>VLOOKUP($B619,'data pulic'!$A$9:$I$434,6,0)</f>
        <v>#REF!</v>
      </c>
      <c r="J619" s="329" t="str">
        <f>VLOOKUP(B619,'data pulic'!$L$9:$S$434,8,0)</f>
        <v>#REF!</v>
      </c>
      <c r="K619" s="328" t="str">
        <f>VLOOKUP($B619,'data pulic'!$A$9:$K$434,11,0)</f>
        <v>#REF!</v>
      </c>
      <c r="L619" s="330" t="str">
        <f>vlookup(B619,'data % D ver.3.27.9.20'!$A$5:$V$447,22,0)</f>
        <v>#REF!</v>
      </c>
      <c r="M619" s="331" t="str">
        <f>IF(AND(IF(and(#REF!="FOLLOW BUY",Q619&gt;=3000),"DONE",IF(OR(AND(#REF!="N/A",K619&gt;0.6%,A619&gt;1%,I619&gt;0.5,H619&gt;=0,Q619&gt;1000),and(#REF!="FOLLOW BUY",Q619&lt;3000)),"FOLLOW",IF(or(AND(K619&gt;0,I619&gt;0.5,H619&gt;=2,A619&gt;1.5%,Q619&gt;500),and(K619&gt;0.65%,I619&gt;=0,H619&gt;=0,A619&gt;=1%,Q619&gt;500),AND(K619&gt;0.1%,I619&gt;=0.5,H619&gt;=2,G619&gt;=2,A619&gt;=0.12%,J619&gt;1.5%,Q619&gt;3000)),"HOLD",#REF!)))="HOLD",AVERAGE(K619,L619)&lt;0.2%),"CHỐT 1/3", IF(and(#REF!="FOLLOW BUY",Q619&gt;=3000),"DONE",IF(OR(AND(#REF!="N/A",K619&gt;0.6%,A619&gt;1%,I619&gt;0.5,H619&gt;=0,Q619&gt;1000),and(#REF!="FOLLOW BUY",Q619&lt;3000)),"FOLLOW",IF(or(AND(K619&gt;0,I619&gt;0.5,H619&gt;=2,A619&gt;1.5%,Q619&gt;500),and(K619&gt;0.65%,I619&gt;=0,H619&gt;=0,A619&gt;=1%,Q619&gt;500),AND(K619&gt;0.1%,I619&gt;=0.5,H619&gt;=2,G619&gt;=2,A619&gt;=0.12%,J619&gt;1.5%,Q619&gt;3000)),"HOLD",#REF!))))</f>
        <v>#REF!</v>
      </c>
      <c r="N619" s="330"/>
      <c r="T619" s="304"/>
      <c r="U619" s="304"/>
      <c r="V619" s="304"/>
      <c r="W619" s="304"/>
      <c r="X619" s="304"/>
      <c r="Y619" s="304"/>
      <c r="Z619" s="304"/>
      <c r="AA619" s="304"/>
      <c r="AB619" s="304"/>
      <c r="AC619" s="304"/>
      <c r="AD619" s="304"/>
      <c r="AE619" s="304"/>
      <c r="AF619" s="304"/>
    </row>
    <row r="620">
      <c r="T620" s="304"/>
      <c r="U620" s="304"/>
      <c r="V620" s="304"/>
      <c r="W620" s="304"/>
      <c r="X620" s="304"/>
      <c r="Y620" s="304"/>
      <c r="Z620" s="304"/>
      <c r="AA620" s="304"/>
      <c r="AB620" s="304"/>
      <c r="AC620" s="304"/>
      <c r="AD620" s="304"/>
      <c r="AE620" s="304"/>
      <c r="AF620" s="304"/>
    </row>
    <row r="621">
      <c r="T621" s="304"/>
      <c r="U621" s="304"/>
      <c r="V621" s="304"/>
      <c r="W621" s="304"/>
      <c r="X621" s="304"/>
      <c r="Y621" s="304"/>
      <c r="Z621" s="304"/>
      <c r="AA621" s="304"/>
      <c r="AB621" s="304"/>
      <c r="AC621" s="304"/>
      <c r="AD621" s="304"/>
      <c r="AE621" s="304"/>
      <c r="AF621" s="304"/>
    </row>
    <row r="622">
      <c r="T622" s="304"/>
      <c r="U622" s="304"/>
      <c r="V622" s="304"/>
      <c r="W622" s="304"/>
      <c r="X622" s="304"/>
      <c r="Y622" s="304"/>
      <c r="Z622" s="304"/>
      <c r="AA622" s="304"/>
      <c r="AB622" s="304"/>
      <c r="AC622" s="304"/>
      <c r="AD622" s="304"/>
      <c r="AE622" s="304"/>
      <c r="AF622" s="304"/>
    </row>
  </sheetData>
  <autoFilter ref="$A$3:$S$611">
    <sortState ref="A3:S611">
      <sortCondition ref="B3:B611"/>
      <sortCondition descending="1" ref="N3:N611"/>
      <sortCondition ref="O3:O611"/>
      <sortCondition descending="1" ref="G3:G611"/>
      <sortCondition descending="1" ref="A3:A611"/>
      <sortCondition ref="M3:M611"/>
      <sortCondition ref="J3:J611"/>
      <sortCondition descending="1" ref="F3:F611"/>
      <sortCondition descending="1" ref="L3:L611"/>
      <sortCondition descending="1" ref="Q3:Q611"/>
      <sortCondition descending="1" ref="H3:H611"/>
    </sortState>
  </autoFilter>
  <customSheetViews>
    <customSheetView guid="{711F0E29-ED10-4C0A-978F-BD34458CC37B}" filter="1" showAutoFilter="1">
      <autoFilter ref="$A$3:$X$611"/>
    </customSheetView>
    <customSheetView guid="{718892B6-C781-45AB-80AA-87EFD5DD9734}" filter="1" showAutoFilter="1">
      <autoFilter ref="$A$3:$M$198">
        <sortState ref="A3:M198">
          <sortCondition ref="M3:M198"/>
          <sortCondition descending="1" ref="A3:A198"/>
          <sortCondition descending="1" ref="F3:F198"/>
        </sortState>
      </autoFilter>
    </customSheetView>
  </customSheetViews>
  <conditionalFormatting sqref="A2">
    <cfRule type="cellIs" dxfId="1" priority="1" operator="lessThan">
      <formula>0</formula>
    </cfRule>
  </conditionalFormatting>
  <conditionalFormatting sqref="U4:U611">
    <cfRule type="cellIs" dxfId="2" priority="2" operator="greaterThanOrEqual">
      <formula>2700</formula>
    </cfRule>
  </conditionalFormatting>
  <conditionalFormatting sqref="U4:U611">
    <cfRule type="cellIs" dxfId="3" priority="3" operator="between">
      <formula>1000</formula>
      <formula>2700</formula>
    </cfRule>
  </conditionalFormatting>
  <conditionalFormatting sqref="U4:U611">
    <cfRule type="cellIs" dxfId="4" priority="4" operator="between">
      <formula>-100000</formula>
      <formula>500</formula>
    </cfRule>
  </conditionalFormatting>
  <conditionalFormatting sqref="V4:V611">
    <cfRule type="cellIs" dxfId="2" priority="5" operator="lessThan">
      <formula>12</formula>
    </cfRule>
  </conditionalFormatting>
  <conditionalFormatting sqref="A4:A611">
    <cfRule type="cellIs" dxfId="5" priority="6" operator="between">
      <formula>"1.70%"</formula>
      <formula>"5%"</formula>
    </cfRule>
  </conditionalFormatting>
  <conditionalFormatting sqref="D4:D611 D619">
    <cfRule type="cellIs" dxfId="6" priority="7" operator="greaterThan">
      <formula>0</formula>
    </cfRule>
  </conditionalFormatting>
  <conditionalFormatting sqref="D4:D611 F4:K611 D619 F619:K619">
    <cfRule type="cellIs" dxfId="1" priority="8" operator="lessThan">
      <formula>0</formula>
    </cfRule>
  </conditionalFormatting>
  <conditionalFormatting sqref="H4:H611 H619">
    <cfRule type="cellIs" dxfId="3" priority="9" operator="between">
      <formula>0</formula>
      <formula>2</formula>
    </cfRule>
  </conditionalFormatting>
  <conditionalFormatting sqref="G4:G611 G619">
    <cfRule type="cellIs" dxfId="6" priority="10" operator="greaterThan">
      <formula>3</formula>
    </cfRule>
  </conditionalFormatting>
  <conditionalFormatting sqref="F4:F611 F619:K619">
    <cfRule type="cellIs" dxfId="6" priority="11" operator="greaterThan">
      <formula>"3%"</formula>
    </cfRule>
  </conditionalFormatting>
  <conditionalFormatting sqref="J4:J611 J619">
    <cfRule type="cellIs" dxfId="6" priority="12" operator="greaterThan">
      <formula>"1.50%"</formula>
    </cfRule>
  </conditionalFormatting>
  <conditionalFormatting sqref="I4:I611 I619">
    <cfRule type="cellIs" dxfId="6" priority="13" operator="greaterThanOrEqual">
      <formula>1</formula>
    </cfRule>
  </conditionalFormatting>
  <conditionalFormatting sqref="K4:K611 K619">
    <cfRule type="cellIs" dxfId="6" priority="14" operator="greaterThanOrEqual">
      <formula>"0.60%"</formula>
    </cfRule>
  </conditionalFormatting>
  <conditionalFormatting sqref="J4:J611 J619">
    <cfRule type="cellIs" dxfId="3" priority="15" operator="between">
      <formula>"0%"</formula>
      <formula>"1.50%"</formula>
    </cfRule>
  </conditionalFormatting>
  <conditionalFormatting sqref="A4:A611">
    <cfRule type="cellIs" dxfId="6" priority="16" operator="greaterThan">
      <formula>"5%"</formula>
    </cfRule>
  </conditionalFormatting>
  <conditionalFormatting sqref="A4:A611">
    <cfRule type="cellIs" dxfId="1" priority="17" operator="lessThan">
      <formula>0</formula>
    </cfRule>
  </conditionalFormatting>
  <conditionalFormatting sqref="G4:G611 G619">
    <cfRule type="cellIs" dxfId="3" priority="18" operator="between">
      <formula>0</formula>
      <formula>3</formula>
    </cfRule>
  </conditionalFormatting>
  <conditionalFormatting sqref="H4:H611 H619">
    <cfRule type="cellIs" dxfId="6" priority="19" operator="greaterThan">
      <formula>2</formula>
    </cfRule>
  </conditionalFormatting>
  <conditionalFormatting sqref="W20">
    <cfRule type="cellIs" dxfId="7" priority="20" operator="greaterThan">
      <formula>"50%"</formula>
    </cfRule>
  </conditionalFormatting>
  <conditionalFormatting sqref="W20">
    <cfRule type="cellIs" dxfId="8" priority="21" operator="lessThanOrEqual">
      <formula>"50%"</formula>
    </cfRule>
  </conditionalFormatting>
  <conditionalFormatting sqref="K617">
    <cfRule type="notContainsBlanks" dxfId="2" priority="22">
      <formula>LEN(TRIM(K617))&gt;0</formula>
    </cfRule>
  </conditionalFormatting>
  <conditionalFormatting sqref="L4:L611 L619 N619">
    <cfRule type="cellIs" dxfId="1" priority="23" operator="lessThanOrEqual">
      <formula>0</formula>
    </cfRule>
  </conditionalFormatting>
  <conditionalFormatting sqref="A2 L4:L611 L619 N619">
    <cfRule type="cellIs" dxfId="6" priority="24" operator="greaterThanOrEqual">
      <formula>0</formula>
    </cfRule>
  </conditionalFormatting>
  <conditionalFormatting sqref="F3:L3 N3">
    <cfRule type="cellIs" dxfId="1" priority="25" operator="lessThan">
      <formula>0</formula>
    </cfRule>
  </conditionalFormatting>
  <dataValidations>
    <dataValidation type="custom" allowBlank="1" showDropDown="1" showErrorMessage="1" sqref="B2:E2 C619:L619 N619">
      <formula1>NOT(ISERROR(SEARCH(("&lt;&gt;"),(B2))))</formula1>
    </dataValidation>
    <dataValidation type="custom" allowBlank="1" showDropDown="1" sqref="Q2">
      <formula1>NOT(ISERROR(SEARCH(("&lt;&gt;"),(Q2))))</formula1>
    </dataValidation>
  </dataValidation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900FF"/>
    <outlinePr summaryBelow="0" summaryRight="0"/>
  </sheetPr>
  <sheetViews>
    <sheetView workbookViewId="0"/>
  </sheetViews>
  <sheetFormatPr customHeight="1" defaultColWidth="14.43" defaultRowHeight="15.75"/>
  <cols>
    <col customWidth="1" min="1" max="1" width="34.14"/>
    <col customWidth="1" min="2" max="2" width="26.14"/>
    <col customWidth="1" min="3" max="3" width="14.14"/>
    <col customWidth="1" min="4" max="4" width="19.71"/>
    <col customWidth="1" min="5" max="5" width="24.14"/>
    <col customWidth="1" min="6" max="6" width="18.0"/>
    <col customWidth="1" min="7" max="7" width="23.43"/>
    <col customWidth="1" min="8" max="8" width="17.14"/>
    <col customWidth="1" min="9" max="9" width="30.14"/>
    <col customWidth="1" min="10" max="10" width="30.43"/>
    <col customWidth="1" min="11" max="11" width="11.0"/>
    <col customWidth="1" min="12" max="12" width="11.86"/>
    <col customWidth="1" min="13" max="13" width="9.71"/>
    <col customWidth="1" min="14" max="14" width="9.0"/>
    <col customWidth="1" min="15" max="15" width="15.14"/>
    <col customWidth="1" min="17" max="17" width="12.29"/>
  </cols>
  <sheetData>
    <row r="1">
      <c r="A1" s="332">
        <v>1.0</v>
      </c>
      <c r="B1" s="333">
        <v>2.0</v>
      </c>
      <c r="C1" s="332">
        <v>3.0</v>
      </c>
      <c r="D1" s="333">
        <v>4.0</v>
      </c>
      <c r="E1" s="332">
        <v>5.0</v>
      </c>
      <c r="F1" s="333">
        <v>6.0</v>
      </c>
      <c r="G1" s="332">
        <v>7.0</v>
      </c>
      <c r="H1" s="333">
        <v>8.0</v>
      </c>
      <c r="I1" s="332">
        <v>9.0</v>
      </c>
      <c r="J1" s="333">
        <v>10.0</v>
      </c>
      <c r="K1" s="332">
        <v>11.0</v>
      </c>
      <c r="L1" s="333">
        <v>12.0</v>
      </c>
      <c r="M1" s="332">
        <v>13.0</v>
      </c>
      <c r="N1" s="333">
        <v>14.0</v>
      </c>
      <c r="O1" s="332">
        <v>15.0</v>
      </c>
      <c r="P1" s="333">
        <v>16.0</v>
      </c>
      <c r="Q1" s="332">
        <v>17.0</v>
      </c>
      <c r="R1" s="333">
        <v>18.0</v>
      </c>
      <c r="U1" s="334"/>
      <c r="V1" s="334"/>
      <c r="W1" s="334"/>
      <c r="X1" s="172"/>
      <c r="AL1" s="173"/>
    </row>
    <row r="2">
      <c r="A2" s="335" t="s">
        <v>1323</v>
      </c>
      <c r="B2" s="336" t="s">
        <v>1324</v>
      </c>
      <c r="C2" s="337" t="s">
        <v>1325</v>
      </c>
      <c r="D2" s="338" t="s">
        <v>1326</v>
      </c>
      <c r="E2" s="339" t="s">
        <v>1327</v>
      </c>
      <c r="F2" s="340" t="s">
        <v>1328</v>
      </c>
      <c r="G2" s="341" t="s">
        <v>1329</v>
      </c>
      <c r="H2" s="342" t="s">
        <v>1330</v>
      </c>
      <c r="I2" s="343" t="s">
        <v>1331</v>
      </c>
      <c r="J2" s="344" t="s">
        <v>1332</v>
      </c>
      <c r="K2" s="345" t="s">
        <v>1333</v>
      </c>
      <c r="L2" s="345" t="s">
        <v>1334</v>
      </c>
      <c r="M2" s="345" t="s">
        <v>1335</v>
      </c>
      <c r="N2" s="345"/>
      <c r="O2" s="345" t="s">
        <v>1336</v>
      </c>
      <c r="P2" s="345" t="s">
        <v>1337</v>
      </c>
      <c r="Q2" s="346" t="s">
        <v>1338</v>
      </c>
      <c r="R2" s="347" t="s">
        <v>1339</v>
      </c>
      <c r="S2" s="179"/>
      <c r="T2" s="179"/>
      <c r="U2" s="334"/>
      <c r="V2" s="334"/>
      <c r="W2" s="334"/>
      <c r="X2" s="348"/>
      <c r="Y2" s="179"/>
      <c r="Z2" s="179"/>
      <c r="AA2" s="179"/>
      <c r="AB2" s="179"/>
      <c r="AC2" s="179"/>
      <c r="AL2" s="173"/>
    </row>
    <row r="3">
      <c r="A3" s="172" t="s">
        <v>1340</v>
      </c>
      <c r="B3" s="172" t="s">
        <v>1341</v>
      </c>
      <c r="C3" s="172" t="s">
        <v>1342</v>
      </c>
      <c r="D3" s="172" t="s">
        <v>1343</v>
      </c>
      <c r="E3" s="172" t="s">
        <v>1344</v>
      </c>
      <c r="F3" s="172" t="s">
        <v>1345</v>
      </c>
      <c r="G3" s="172" t="s">
        <v>1346</v>
      </c>
      <c r="H3" s="172" t="s">
        <v>1347</v>
      </c>
      <c r="I3" s="172" t="s">
        <v>1348</v>
      </c>
      <c r="J3" s="172" t="s">
        <v>1349</v>
      </c>
      <c r="K3" s="172" t="s">
        <v>1350</v>
      </c>
      <c r="L3" s="172" t="s">
        <v>1351</v>
      </c>
      <c r="M3" s="172" t="s">
        <v>1352</v>
      </c>
      <c r="O3" s="172" t="s">
        <v>1353</v>
      </c>
      <c r="P3" s="172" t="s">
        <v>1354</v>
      </c>
      <c r="Q3" s="172" t="s">
        <v>1355</v>
      </c>
      <c r="R3" s="172" t="s">
        <v>1356</v>
      </c>
    </row>
    <row r="4" ht="29.25" customHeight="1">
      <c r="A4" s="349" t="s">
        <v>638</v>
      </c>
      <c r="B4" s="350" t="s">
        <v>643</v>
      </c>
      <c r="C4" s="351" t="s">
        <v>1116</v>
      </c>
      <c r="D4" s="352" t="s">
        <v>1357</v>
      </c>
      <c r="E4" s="353" t="s">
        <v>638</v>
      </c>
      <c r="F4" s="354" t="s">
        <v>818</v>
      </c>
      <c r="G4" s="354" t="s">
        <v>1208</v>
      </c>
      <c r="H4" s="354" t="s">
        <v>811</v>
      </c>
      <c r="I4" s="354" t="s">
        <v>669</v>
      </c>
      <c r="J4" s="355" t="s">
        <v>1358</v>
      </c>
      <c r="K4" s="356">
        <v>0.2182092819982111</v>
      </c>
      <c r="L4" s="356">
        <v>0.22736069237510206</v>
      </c>
      <c r="M4" s="357" t="s">
        <v>1359</v>
      </c>
      <c r="N4" s="358"/>
      <c r="O4" s="359">
        <v>0.02174648464892031</v>
      </c>
      <c r="P4" s="359">
        <v>0.0015585135693404952</v>
      </c>
      <c r="Q4" s="360" t="e">
        <v>#N/A</v>
      </c>
      <c r="R4" s="361" t="s">
        <v>1360</v>
      </c>
      <c r="S4" s="362"/>
      <c r="T4" s="362"/>
      <c r="U4" s="362"/>
      <c r="V4" s="362"/>
      <c r="W4" s="362"/>
      <c r="X4" s="362"/>
      <c r="Y4" s="179"/>
      <c r="Z4" s="363"/>
      <c r="AA4" s="348"/>
      <c r="AB4" s="179"/>
      <c r="AC4" s="179"/>
    </row>
    <row r="5" ht="21.0" customHeight="1">
      <c r="A5" s="349" t="s">
        <v>1041</v>
      </c>
      <c r="B5" s="350" t="s">
        <v>691</v>
      </c>
      <c r="C5" s="364" t="s">
        <v>1085</v>
      </c>
      <c r="D5" s="352" t="s">
        <v>1357</v>
      </c>
      <c r="E5" s="365" t="s">
        <v>1041</v>
      </c>
      <c r="F5" s="354" t="s">
        <v>1361</v>
      </c>
      <c r="G5" s="366" t="s">
        <v>1361</v>
      </c>
      <c r="H5" s="366" t="s">
        <v>855</v>
      </c>
      <c r="I5" s="366" t="s">
        <v>765</v>
      </c>
      <c r="J5" s="355" t="s">
        <v>1358</v>
      </c>
      <c r="K5" s="179"/>
      <c r="L5" s="179"/>
      <c r="M5" s="358"/>
      <c r="N5" s="358"/>
      <c r="O5" s="358"/>
      <c r="P5" s="179"/>
      <c r="Q5" s="179"/>
      <c r="R5" s="179"/>
      <c r="S5" s="362"/>
      <c r="T5" s="362"/>
      <c r="U5" s="362"/>
      <c r="V5" s="362"/>
      <c r="W5" s="362"/>
      <c r="X5" s="362"/>
      <c r="Y5" s="179"/>
      <c r="Z5" s="363"/>
      <c r="AA5" s="348"/>
      <c r="AB5" s="179"/>
      <c r="AC5" s="179"/>
    </row>
    <row r="6" ht="21.0" customHeight="1">
      <c r="A6" s="349" t="s">
        <v>818</v>
      </c>
      <c r="B6" s="350" t="s">
        <v>1287</v>
      </c>
      <c r="C6" s="351" t="s">
        <v>638</v>
      </c>
      <c r="D6" s="352" t="s">
        <v>1357</v>
      </c>
      <c r="E6" s="365" t="s">
        <v>1085</v>
      </c>
      <c r="F6" s="354" t="s">
        <v>1361</v>
      </c>
      <c r="G6" s="366" t="s">
        <v>1361</v>
      </c>
      <c r="H6" s="366" t="s">
        <v>1243</v>
      </c>
      <c r="I6" s="366" t="s">
        <v>779</v>
      </c>
      <c r="J6" s="355" t="s">
        <v>1358</v>
      </c>
      <c r="K6" s="179"/>
      <c r="L6" s="179"/>
      <c r="M6" s="358"/>
      <c r="N6" s="358"/>
      <c r="O6" s="358"/>
      <c r="P6" s="179"/>
      <c r="Q6" s="179"/>
      <c r="R6" s="179"/>
      <c r="S6" s="362"/>
      <c r="T6" s="362"/>
      <c r="U6" s="362"/>
      <c r="V6" s="362"/>
      <c r="W6" s="362"/>
      <c r="X6" s="362"/>
      <c r="Y6" s="179"/>
      <c r="Z6" s="363"/>
      <c r="AA6" s="348"/>
      <c r="AB6" s="179"/>
      <c r="AC6" s="179"/>
    </row>
    <row r="7" ht="21.0" customHeight="1">
      <c r="A7" s="349" t="s">
        <v>811</v>
      </c>
      <c r="B7" s="350" t="s">
        <v>866</v>
      </c>
      <c r="C7" s="364" t="s">
        <v>693</v>
      </c>
      <c r="D7" s="352" t="s">
        <v>1357</v>
      </c>
      <c r="E7" s="365" t="s">
        <v>722</v>
      </c>
      <c r="F7" s="354" t="s">
        <v>1361</v>
      </c>
      <c r="G7" s="366" t="s">
        <v>1361</v>
      </c>
      <c r="H7" s="366" t="s">
        <v>1043</v>
      </c>
      <c r="I7" s="366" t="s">
        <v>797</v>
      </c>
      <c r="J7" s="355" t="s">
        <v>1358</v>
      </c>
      <c r="K7" s="179"/>
      <c r="L7" s="179"/>
      <c r="M7" s="358"/>
      <c r="N7" s="358"/>
      <c r="O7" s="358"/>
      <c r="P7" s="179"/>
      <c r="Q7" s="179"/>
      <c r="R7" s="179"/>
      <c r="S7" s="362"/>
      <c r="T7" s="362"/>
      <c r="U7" s="362"/>
      <c r="V7" s="362"/>
      <c r="W7" s="362"/>
      <c r="X7" s="362"/>
      <c r="Y7" s="179"/>
      <c r="Z7" s="363"/>
      <c r="AA7" s="348"/>
      <c r="AB7" s="179"/>
      <c r="AC7" s="179"/>
    </row>
    <row r="8" ht="21.0" customHeight="1">
      <c r="A8" s="349" t="s">
        <v>855</v>
      </c>
      <c r="B8" s="350" t="s">
        <v>864</v>
      </c>
      <c r="C8" s="351" t="s">
        <v>1271</v>
      </c>
      <c r="D8" s="352" t="s">
        <v>1357</v>
      </c>
      <c r="E8" s="365" t="s">
        <v>1080</v>
      </c>
      <c r="F8" s="354" t="s">
        <v>1361</v>
      </c>
      <c r="G8" s="366" t="s">
        <v>1361</v>
      </c>
      <c r="H8" s="366" t="s">
        <v>819</v>
      </c>
      <c r="I8" s="366" t="s">
        <v>819</v>
      </c>
      <c r="J8" s="355" t="s">
        <v>1358</v>
      </c>
      <c r="K8" s="179"/>
      <c r="L8" s="179"/>
      <c r="M8" s="358"/>
      <c r="N8" s="358"/>
      <c r="O8" s="358"/>
      <c r="P8" s="179"/>
      <c r="Q8" s="179"/>
      <c r="R8" s="179"/>
      <c r="S8" s="362"/>
      <c r="T8" s="362"/>
      <c r="U8" s="362"/>
      <c r="V8" s="362"/>
      <c r="W8" s="362"/>
      <c r="X8" s="362"/>
      <c r="Y8" s="179"/>
      <c r="Z8" s="363"/>
      <c r="AA8" s="348"/>
      <c r="AB8" s="179"/>
      <c r="AC8" s="179"/>
    </row>
    <row r="9" ht="21.0" customHeight="1">
      <c r="A9" s="349" t="s">
        <v>819</v>
      </c>
      <c r="B9" s="350" t="s">
        <v>1001</v>
      </c>
      <c r="C9" s="364" t="s">
        <v>1081</v>
      </c>
      <c r="D9" s="352" t="s">
        <v>1357</v>
      </c>
      <c r="E9" s="365" t="s">
        <v>987</v>
      </c>
      <c r="F9" s="354" t="s">
        <v>1361</v>
      </c>
      <c r="G9" s="366" t="s">
        <v>1361</v>
      </c>
      <c r="H9" s="366" t="s">
        <v>1061</v>
      </c>
      <c r="I9" s="366" t="s">
        <v>823</v>
      </c>
      <c r="J9" s="355" t="s">
        <v>1358</v>
      </c>
      <c r="K9" s="358"/>
      <c r="L9" s="358"/>
      <c r="M9" s="358"/>
      <c r="N9" s="358"/>
      <c r="O9" s="358"/>
      <c r="P9" s="179"/>
      <c r="Q9" s="179"/>
      <c r="R9" s="179"/>
      <c r="S9" s="362"/>
      <c r="T9" s="362"/>
      <c r="U9" s="362"/>
      <c r="V9" s="362"/>
      <c r="W9" s="362"/>
      <c r="X9" s="362"/>
      <c r="Y9" s="179"/>
      <c r="Z9" s="363"/>
      <c r="AA9" s="348"/>
      <c r="AB9" s="179"/>
      <c r="AC9" s="179"/>
    </row>
    <row r="10" ht="21.0" customHeight="1">
      <c r="A10" s="349" t="s">
        <v>797</v>
      </c>
      <c r="B10" s="350" t="s">
        <v>1094</v>
      </c>
      <c r="C10" s="351" t="s">
        <v>271</v>
      </c>
      <c r="D10" s="352" t="s">
        <v>1357</v>
      </c>
      <c r="E10" s="365" t="s">
        <v>1361</v>
      </c>
      <c r="F10" s="354" t="s">
        <v>1361</v>
      </c>
      <c r="G10" s="366" t="s">
        <v>1361</v>
      </c>
      <c r="H10" s="366" t="s">
        <v>1361</v>
      </c>
      <c r="I10" s="366" t="s">
        <v>828</v>
      </c>
      <c r="J10" s="355" t="s">
        <v>1358</v>
      </c>
      <c r="K10" s="358"/>
      <c r="L10" s="358"/>
      <c r="M10" s="358"/>
      <c r="N10" s="358"/>
      <c r="O10" s="358"/>
      <c r="P10" s="179"/>
      <c r="Q10" s="179"/>
      <c r="R10" s="179"/>
      <c r="S10" s="362"/>
      <c r="T10" s="362"/>
      <c r="U10" s="362"/>
      <c r="V10" s="362"/>
      <c r="W10" s="362"/>
      <c r="X10" s="362"/>
      <c r="Y10" s="179"/>
      <c r="Z10" s="363"/>
      <c r="AA10" s="348"/>
      <c r="AB10" s="179"/>
      <c r="AC10" s="179"/>
    </row>
    <row r="11" ht="21.0" customHeight="1">
      <c r="A11" s="349" t="s">
        <v>688</v>
      </c>
      <c r="B11" s="350" t="s">
        <v>857</v>
      </c>
      <c r="C11" s="364" t="s">
        <v>907</v>
      </c>
      <c r="D11" s="352" t="s">
        <v>1357</v>
      </c>
      <c r="E11" s="365" t="s">
        <v>1361</v>
      </c>
      <c r="F11" s="354" t="s">
        <v>1361</v>
      </c>
      <c r="G11" s="366" t="s">
        <v>1361</v>
      </c>
      <c r="H11" s="366" t="s">
        <v>1361</v>
      </c>
      <c r="I11" s="366" t="s">
        <v>839</v>
      </c>
      <c r="J11" s="355" t="s">
        <v>1358</v>
      </c>
      <c r="K11" s="358"/>
      <c r="L11" s="358"/>
      <c r="M11" s="358"/>
      <c r="N11" s="358"/>
      <c r="O11" s="358"/>
      <c r="P11" s="179"/>
      <c r="Q11" s="179"/>
      <c r="R11" s="179"/>
      <c r="S11" s="362"/>
      <c r="T11" s="362"/>
      <c r="U11" s="362"/>
      <c r="V11" s="362"/>
      <c r="W11" s="362"/>
      <c r="X11" s="362"/>
      <c r="Y11" s="179"/>
      <c r="Z11" s="363"/>
      <c r="AA11" s="348"/>
      <c r="AB11" s="179"/>
      <c r="AC11" s="179"/>
    </row>
    <row r="12" ht="21.0" customHeight="1">
      <c r="A12" s="349" t="s">
        <v>1085</v>
      </c>
      <c r="B12" s="350" t="s">
        <v>955</v>
      </c>
      <c r="C12" s="351" t="s">
        <v>692</v>
      </c>
      <c r="D12" s="352" t="s">
        <v>1357</v>
      </c>
      <c r="E12" s="365" t="s">
        <v>1361</v>
      </c>
      <c r="F12" s="354" t="s">
        <v>1361</v>
      </c>
      <c r="G12" s="366" t="s">
        <v>1361</v>
      </c>
      <c r="H12" s="366" t="s">
        <v>1361</v>
      </c>
      <c r="I12" s="366" t="s">
        <v>846</v>
      </c>
      <c r="J12" s="355" t="s">
        <v>1358</v>
      </c>
      <c r="K12" s="367"/>
      <c r="L12" s="358"/>
      <c r="M12" s="358"/>
      <c r="N12" s="358"/>
      <c r="O12" s="358"/>
      <c r="P12" s="179"/>
      <c r="Q12" s="179"/>
      <c r="R12" s="179"/>
      <c r="S12" s="362"/>
      <c r="T12" s="362"/>
      <c r="U12" s="362"/>
      <c r="V12" s="362"/>
      <c r="W12" s="362"/>
      <c r="X12" s="362"/>
      <c r="Y12" s="179"/>
      <c r="Z12" s="368"/>
      <c r="AA12" s="348"/>
      <c r="AB12" s="179"/>
      <c r="AC12" s="179"/>
    </row>
    <row r="13" ht="21.0" customHeight="1">
      <c r="A13" s="349" t="s">
        <v>907</v>
      </c>
      <c r="B13" s="350" t="s">
        <v>1107</v>
      </c>
      <c r="C13" s="364" t="s">
        <v>840</v>
      </c>
      <c r="D13" s="352" t="s">
        <v>1357</v>
      </c>
      <c r="E13" s="365" t="s">
        <v>1361</v>
      </c>
      <c r="F13" s="354" t="s">
        <v>1361</v>
      </c>
      <c r="G13" s="366" t="s">
        <v>1361</v>
      </c>
      <c r="H13" s="366" t="s">
        <v>1361</v>
      </c>
      <c r="I13" s="366" t="s">
        <v>867</v>
      </c>
      <c r="J13" s="355" t="s">
        <v>1358</v>
      </c>
      <c r="K13" s="367"/>
      <c r="L13" s="358"/>
      <c r="M13" s="358"/>
      <c r="N13" s="358"/>
      <c r="O13" s="358"/>
      <c r="P13" s="179"/>
      <c r="Q13" s="179"/>
      <c r="R13" s="179"/>
      <c r="S13" s="362"/>
      <c r="T13" s="362"/>
      <c r="U13" s="362"/>
      <c r="V13" s="362"/>
      <c r="W13" s="362"/>
      <c r="X13" s="362"/>
      <c r="Y13" s="179"/>
      <c r="Z13" s="368"/>
      <c r="AA13" s="348"/>
      <c r="AB13" s="179"/>
      <c r="AC13" s="179"/>
    </row>
    <row r="14" ht="21.0" customHeight="1">
      <c r="A14" s="349" t="s">
        <v>1116</v>
      </c>
      <c r="B14" s="350" t="s">
        <v>1272</v>
      </c>
      <c r="C14" s="369"/>
      <c r="D14" s="352"/>
      <c r="E14" s="365" t="s">
        <v>1361</v>
      </c>
      <c r="F14" s="354" t="s">
        <v>1361</v>
      </c>
      <c r="G14" s="366" t="s">
        <v>1361</v>
      </c>
      <c r="H14" s="366" t="s">
        <v>1361</v>
      </c>
      <c r="I14" s="366" t="s">
        <v>889</v>
      </c>
      <c r="J14" s="355" t="s">
        <v>1358</v>
      </c>
      <c r="K14" s="367"/>
      <c r="L14" s="358"/>
      <c r="M14" s="358"/>
      <c r="N14" s="358"/>
      <c r="O14" s="358"/>
      <c r="P14" s="179"/>
      <c r="Q14" s="179"/>
      <c r="R14" s="179"/>
      <c r="S14" s="362"/>
      <c r="T14" s="362"/>
      <c r="U14" s="362"/>
      <c r="V14" s="362"/>
      <c r="W14" s="362"/>
      <c r="X14" s="362"/>
      <c r="Y14" s="179"/>
      <c r="Z14" s="368"/>
      <c r="AA14" s="348"/>
      <c r="AB14" s="179"/>
      <c r="AC14" s="179"/>
    </row>
    <row r="15" ht="21.0" customHeight="1">
      <c r="A15" s="349" t="s">
        <v>643</v>
      </c>
      <c r="B15" s="350" t="s">
        <v>1109</v>
      </c>
      <c r="C15" s="370"/>
      <c r="D15" s="352"/>
      <c r="E15" s="365" t="s">
        <v>1361</v>
      </c>
      <c r="F15" s="354" t="s">
        <v>1361</v>
      </c>
      <c r="G15" s="366" t="s">
        <v>1361</v>
      </c>
      <c r="H15" s="366" t="s">
        <v>1361</v>
      </c>
      <c r="I15" s="366" t="s">
        <v>911</v>
      </c>
      <c r="J15" s="355" t="s">
        <v>1358</v>
      </c>
      <c r="K15" s="367"/>
      <c r="L15" s="358"/>
      <c r="M15" s="358"/>
      <c r="N15" s="358"/>
      <c r="O15" s="358"/>
      <c r="P15" s="179"/>
      <c r="Q15" s="179"/>
      <c r="R15" s="179"/>
      <c r="S15" s="362"/>
      <c r="T15" s="362"/>
      <c r="U15" s="362"/>
      <c r="V15" s="362"/>
      <c r="W15" s="362"/>
      <c r="X15" s="362"/>
      <c r="Y15" s="179"/>
      <c r="Z15" s="368"/>
      <c r="AA15" s="348"/>
      <c r="AB15" s="179"/>
      <c r="AC15" s="179"/>
    </row>
    <row r="16" ht="21.0" customHeight="1">
      <c r="A16" s="349" t="s">
        <v>1055</v>
      </c>
      <c r="B16" s="350" t="s">
        <v>811</v>
      </c>
      <c r="C16" s="371"/>
      <c r="D16" s="371"/>
      <c r="E16" s="365" t="s">
        <v>1361</v>
      </c>
      <c r="F16" s="354" t="s">
        <v>1361</v>
      </c>
      <c r="G16" s="366" t="s">
        <v>1361</v>
      </c>
      <c r="H16" s="366" t="s">
        <v>1361</v>
      </c>
      <c r="I16" s="366" t="s">
        <v>934</v>
      </c>
      <c r="J16" s="355" t="s">
        <v>1358</v>
      </c>
      <c r="K16" s="367"/>
      <c r="L16" s="358"/>
      <c r="M16" s="358"/>
      <c r="N16" s="358"/>
      <c r="O16" s="358"/>
      <c r="P16" s="179"/>
      <c r="Q16" s="179"/>
      <c r="R16" s="179"/>
      <c r="S16" s="362"/>
      <c r="T16" s="362"/>
      <c r="U16" s="362"/>
      <c r="V16" s="362"/>
      <c r="W16" s="362"/>
      <c r="X16" s="362"/>
      <c r="Y16" s="179"/>
      <c r="Z16" s="368"/>
      <c r="AA16" s="348"/>
      <c r="AB16" s="179"/>
      <c r="AC16" s="179"/>
    </row>
    <row r="17" ht="21.0" customHeight="1">
      <c r="A17" s="349" t="s">
        <v>1362</v>
      </c>
      <c r="B17" s="350" t="s">
        <v>1362</v>
      </c>
      <c r="C17" s="371"/>
      <c r="D17" s="371"/>
      <c r="E17" s="365" t="s">
        <v>1361</v>
      </c>
      <c r="F17" s="354" t="s">
        <v>1361</v>
      </c>
      <c r="G17" s="366" t="s">
        <v>1361</v>
      </c>
      <c r="H17" s="366" t="s">
        <v>1361</v>
      </c>
      <c r="I17" s="366" t="s">
        <v>951</v>
      </c>
      <c r="J17" s="355" t="s">
        <v>1358</v>
      </c>
      <c r="K17" s="367"/>
      <c r="L17" s="358"/>
      <c r="M17" s="358"/>
      <c r="N17" s="358"/>
      <c r="O17" s="358"/>
      <c r="P17" s="179"/>
      <c r="Q17" s="179"/>
      <c r="R17" s="179"/>
      <c r="S17" s="362"/>
      <c r="T17" s="362"/>
      <c r="U17" s="362"/>
      <c r="V17" s="362"/>
      <c r="W17" s="362"/>
      <c r="X17" s="362"/>
      <c r="Y17" s="179"/>
      <c r="Z17" s="368"/>
      <c r="AA17" s="348"/>
      <c r="AB17" s="179"/>
      <c r="AC17" s="179"/>
    </row>
    <row r="18" ht="21.0" customHeight="1">
      <c r="A18" s="349" t="s">
        <v>1362</v>
      </c>
      <c r="B18" s="350" t="s">
        <v>1362</v>
      </c>
      <c r="C18" s="371"/>
      <c r="D18" s="371"/>
      <c r="E18" s="365" t="s">
        <v>1361</v>
      </c>
      <c r="F18" s="354" t="s">
        <v>1361</v>
      </c>
      <c r="G18" s="366" t="s">
        <v>1361</v>
      </c>
      <c r="H18" s="366" t="s">
        <v>1361</v>
      </c>
      <c r="I18" s="366" t="s">
        <v>969</v>
      </c>
      <c r="J18" s="355" t="s">
        <v>1358</v>
      </c>
      <c r="K18" s="367"/>
      <c r="L18" s="358"/>
      <c r="M18" s="358"/>
      <c r="N18" s="358"/>
      <c r="O18" s="358"/>
      <c r="P18" s="179"/>
      <c r="Q18" s="179"/>
      <c r="R18" s="179"/>
      <c r="S18" s="362"/>
      <c r="T18" s="362"/>
      <c r="U18" s="362"/>
      <c r="V18" s="362"/>
      <c r="W18" s="362"/>
      <c r="X18" s="362"/>
      <c r="Y18" s="179"/>
      <c r="Z18" s="368"/>
      <c r="AA18" s="348"/>
      <c r="AB18" s="179"/>
      <c r="AC18" s="179"/>
    </row>
    <row r="19" ht="21.0" customHeight="1">
      <c r="A19" s="349" t="s">
        <v>1362</v>
      </c>
      <c r="B19" s="350" t="s">
        <v>1362</v>
      </c>
      <c r="C19" s="371"/>
      <c r="D19" s="371"/>
      <c r="E19" s="365" t="s">
        <v>1361</v>
      </c>
      <c r="F19" s="354" t="s">
        <v>1361</v>
      </c>
      <c r="G19" s="366" t="s">
        <v>1361</v>
      </c>
      <c r="H19" s="366" t="s">
        <v>1361</v>
      </c>
      <c r="I19" s="366" t="s">
        <v>277</v>
      </c>
      <c r="J19" s="355" t="s">
        <v>1358</v>
      </c>
      <c r="K19" s="367"/>
      <c r="L19" s="358"/>
      <c r="M19" s="358"/>
      <c r="N19" s="358"/>
      <c r="O19" s="358"/>
      <c r="P19" s="179"/>
      <c r="Q19" s="179"/>
      <c r="R19" s="179"/>
      <c r="S19" s="362"/>
      <c r="T19" s="362"/>
      <c r="U19" s="362"/>
      <c r="V19" s="362"/>
      <c r="W19" s="362"/>
      <c r="X19" s="362"/>
      <c r="Y19" s="179"/>
      <c r="Z19" s="368"/>
      <c r="AA19" s="348"/>
      <c r="AB19" s="179"/>
      <c r="AC19" s="179"/>
    </row>
    <row r="20" ht="21.0" customHeight="1">
      <c r="A20" s="349" t="s">
        <v>1362</v>
      </c>
      <c r="B20" s="350" t="s">
        <v>1362</v>
      </c>
      <c r="C20" s="371"/>
      <c r="D20" s="371"/>
      <c r="E20" s="365" t="s">
        <v>1361</v>
      </c>
      <c r="F20" s="354" t="s">
        <v>1361</v>
      </c>
      <c r="G20" s="366" t="s">
        <v>1361</v>
      </c>
      <c r="H20" s="366" t="s">
        <v>1361</v>
      </c>
      <c r="I20" s="366" t="s">
        <v>1037</v>
      </c>
      <c r="J20" s="355" t="s">
        <v>1358</v>
      </c>
      <c r="K20" s="367"/>
      <c r="L20" s="358"/>
      <c r="M20" s="358"/>
      <c r="N20" s="358"/>
      <c r="O20" s="358"/>
      <c r="P20" s="179"/>
      <c r="Q20" s="179"/>
      <c r="R20" s="179"/>
      <c r="S20" s="362"/>
      <c r="T20" s="362"/>
      <c r="U20" s="362"/>
      <c r="V20" s="362"/>
      <c r="W20" s="362"/>
      <c r="X20" s="362"/>
      <c r="Y20" s="179"/>
      <c r="Z20" s="368"/>
      <c r="AA20" s="348"/>
      <c r="AB20" s="179"/>
      <c r="AC20" s="179"/>
    </row>
    <row r="21" ht="21.0" customHeight="1">
      <c r="A21" s="349" t="s">
        <v>1362</v>
      </c>
      <c r="B21" s="350" t="s">
        <v>1362</v>
      </c>
      <c r="C21" s="371"/>
      <c r="D21" s="371"/>
      <c r="E21" s="365" t="s">
        <v>1361</v>
      </c>
      <c r="F21" s="354" t="s">
        <v>1361</v>
      </c>
      <c r="G21" s="366" t="s">
        <v>1361</v>
      </c>
      <c r="H21" s="366" t="s">
        <v>1361</v>
      </c>
      <c r="I21" s="366" t="s">
        <v>1086</v>
      </c>
      <c r="J21" s="355" t="s">
        <v>1358</v>
      </c>
      <c r="K21" s="367"/>
      <c r="L21" s="358"/>
      <c r="M21" s="358"/>
      <c r="N21" s="358"/>
      <c r="O21" s="358"/>
      <c r="P21" s="179"/>
      <c r="Q21" s="179"/>
      <c r="R21" s="179"/>
      <c r="S21" s="362"/>
      <c r="T21" s="362"/>
      <c r="U21" s="362"/>
      <c r="V21" s="362"/>
      <c r="W21" s="362"/>
      <c r="X21" s="362"/>
      <c r="Y21" s="179"/>
      <c r="Z21" s="368"/>
      <c r="AA21" s="348"/>
      <c r="AB21" s="179"/>
      <c r="AC21" s="179"/>
    </row>
    <row r="22" ht="21.0" customHeight="1">
      <c r="A22" s="349" t="s">
        <v>1362</v>
      </c>
      <c r="B22" s="350" t="s">
        <v>1362</v>
      </c>
      <c r="C22" s="371"/>
      <c r="D22" s="371"/>
      <c r="E22" s="365" t="s">
        <v>1361</v>
      </c>
      <c r="F22" s="354" t="s">
        <v>1361</v>
      </c>
      <c r="G22" s="366" t="s">
        <v>1361</v>
      </c>
      <c r="H22" s="366" t="s">
        <v>1361</v>
      </c>
      <c r="I22" s="366" t="s">
        <v>1122</v>
      </c>
      <c r="J22" s="355" t="s">
        <v>1358</v>
      </c>
      <c r="K22" s="367"/>
      <c r="L22" s="358"/>
      <c r="M22" s="358"/>
      <c r="N22" s="358"/>
      <c r="O22" s="358"/>
      <c r="P22" s="179"/>
      <c r="Q22" s="179"/>
      <c r="R22" s="179"/>
      <c r="S22" s="362"/>
      <c r="T22" s="362"/>
      <c r="U22" s="362"/>
      <c r="V22" s="362"/>
      <c r="W22" s="362"/>
      <c r="X22" s="362"/>
      <c r="Y22" s="179"/>
      <c r="Z22" s="368"/>
      <c r="AA22" s="348"/>
      <c r="AB22" s="179"/>
      <c r="AC22" s="179"/>
    </row>
    <row r="23">
      <c r="A23" s="349" t="s">
        <v>1362</v>
      </c>
      <c r="B23" s="350" t="s">
        <v>1362</v>
      </c>
      <c r="C23" s="372"/>
      <c r="D23" s="372"/>
      <c r="E23" s="365" t="s">
        <v>1361</v>
      </c>
      <c r="F23" s="354" t="s">
        <v>1361</v>
      </c>
      <c r="G23" s="366" t="s">
        <v>1361</v>
      </c>
      <c r="H23" s="366" t="s">
        <v>1361</v>
      </c>
      <c r="I23" s="366" t="s">
        <v>279</v>
      </c>
      <c r="J23" s="355" t="s">
        <v>1358</v>
      </c>
      <c r="K23" s="367"/>
      <c r="L23" s="358"/>
      <c r="M23" s="358"/>
      <c r="N23" s="358"/>
      <c r="O23" s="358"/>
      <c r="P23" s="179"/>
      <c r="Q23" s="179"/>
      <c r="R23" s="179"/>
      <c r="S23" s="362"/>
      <c r="T23" s="362"/>
      <c r="U23" s="362"/>
      <c r="V23" s="362"/>
      <c r="W23" s="362"/>
      <c r="X23" s="362"/>
      <c r="Y23" s="179"/>
      <c r="Z23" s="368"/>
      <c r="AA23" s="348"/>
      <c r="AB23" s="179"/>
      <c r="AC23" s="179"/>
    </row>
    <row r="24">
      <c r="A24" s="349" t="s">
        <v>1362</v>
      </c>
      <c r="B24" s="350" t="s">
        <v>1362</v>
      </c>
      <c r="C24" s="372"/>
      <c r="D24" s="372"/>
      <c r="E24" s="365" t="s">
        <v>1361</v>
      </c>
      <c r="F24" s="354" t="s">
        <v>1361</v>
      </c>
      <c r="G24" s="366" t="s">
        <v>1361</v>
      </c>
      <c r="H24" s="366" t="s">
        <v>1361</v>
      </c>
      <c r="I24" s="366" t="s">
        <v>1215</v>
      </c>
      <c r="J24" s="355" t="s">
        <v>1358</v>
      </c>
      <c r="K24" s="367"/>
      <c r="L24" s="358"/>
      <c r="M24" s="358"/>
      <c r="N24" s="358"/>
      <c r="O24" s="358"/>
      <c r="P24" s="179"/>
      <c r="Q24" s="179"/>
      <c r="R24" s="179"/>
      <c r="S24" s="362"/>
      <c r="T24" s="362"/>
      <c r="U24" s="362"/>
      <c r="V24" s="362"/>
      <c r="W24" s="362"/>
      <c r="X24" s="362"/>
      <c r="Y24" s="179"/>
      <c r="Z24" s="368"/>
      <c r="AA24" s="348"/>
      <c r="AB24" s="179"/>
      <c r="AC24" s="179"/>
    </row>
    <row r="25">
      <c r="A25" s="373"/>
      <c r="B25" s="373"/>
      <c r="C25" s="373"/>
      <c r="D25" s="373"/>
      <c r="E25" s="373"/>
      <c r="F25" s="373"/>
      <c r="G25" s="373"/>
      <c r="H25" s="373"/>
      <c r="I25" s="374"/>
      <c r="J25" s="375"/>
      <c r="K25" s="367"/>
      <c r="L25" s="358"/>
      <c r="M25" s="358"/>
      <c r="N25" s="358"/>
      <c r="O25" s="358"/>
      <c r="P25" s="179"/>
      <c r="Q25" s="179"/>
      <c r="R25" s="179"/>
      <c r="S25" s="179"/>
      <c r="T25" s="179"/>
      <c r="U25" s="179"/>
      <c r="V25" s="179"/>
      <c r="W25" s="179"/>
      <c r="X25" s="179"/>
      <c r="Y25" s="179"/>
      <c r="Z25" s="179"/>
      <c r="AA25" s="179"/>
      <c r="AB25" s="179"/>
      <c r="AC25" s="179"/>
    </row>
  </sheetData>
  <conditionalFormatting sqref="R4">
    <cfRule type="containsText" dxfId="9" priority="1" operator="containsText" text="PUBLIC DATA">
      <formula>NOT(ISERROR(SEARCH(("PUBLIC DATA"),(R4))))</formula>
    </cfRule>
  </conditionalFormatting>
  <conditionalFormatting sqref="R4">
    <cfRule type="containsText" dxfId="8" priority="2" operator="containsText" text="LOADING...">
      <formula>NOT(ISERROR(SEARCH(("LOADING..."),(R4))))</formula>
    </cfRule>
  </conditionalFormatting>
  <drawing r:id="rId1"/>
</worksheet>
</file>